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 activeTab="1"/>
  </bookViews>
  <sheets>
    <sheet name="2021" sheetId="1" r:id="rId1"/>
    <sheet name="2020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2"/>
  <c r="H7"/>
  <c r="H6"/>
  <c r="V4"/>
  <c r="T4"/>
  <c r="R4"/>
  <c r="P4"/>
  <c r="N4"/>
  <c r="L4"/>
  <c r="J4"/>
  <c r="F4"/>
  <c r="D4"/>
  <c r="B4"/>
  <c r="H4" l="1"/>
  <c r="T54" i="1" l="1"/>
  <c r="S54"/>
  <c r="P54"/>
  <c r="T53"/>
  <c r="S53"/>
  <c r="T52"/>
  <c r="S52"/>
  <c r="T50"/>
  <c r="S50"/>
  <c r="T49"/>
  <c r="S49"/>
  <c r="T48"/>
  <c r="S48"/>
  <c r="T47"/>
  <c r="S47"/>
  <c r="T46"/>
  <c r="S46"/>
  <c r="T44"/>
  <c r="S44"/>
  <c r="T40"/>
  <c r="S40"/>
  <c r="T39"/>
  <c r="S39"/>
  <c r="P39"/>
  <c r="T38"/>
  <c r="P38"/>
  <c r="T36"/>
  <c r="S36"/>
  <c r="T35"/>
  <c r="S35"/>
  <c r="T34"/>
  <c r="S34"/>
  <c r="T33"/>
  <c r="T32"/>
  <c r="S32"/>
  <c r="T31"/>
  <c r="S31"/>
  <c r="P31"/>
  <c r="T30"/>
  <c r="S30"/>
  <c r="T28"/>
  <c r="S28"/>
  <c r="T27"/>
  <c r="P27"/>
  <c r="T26"/>
  <c r="S26"/>
  <c r="P26"/>
  <c r="T25"/>
  <c r="S25"/>
  <c r="P25"/>
  <c r="T24"/>
  <c r="S24"/>
  <c r="T23"/>
  <c r="S23"/>
  <c r="P23"/>
  <c r="T22"/>
  <c r="S22"/>
  <c r="P22"/>
  <c r="T21"/>
  <c r="S21"/>
  <c r="T20"/>
  <c r="S20"/>
  <c r="P20"/>
  <c r="T19"/>
  <c r="S19"/>
  <c r="P19"/>
  <c r="T18"/>
  <c r="S18"/>
  <c r="T17"/>
  <c r="S17"/>
  <c r="P17"/>
  <c r="T16"/>
  <c r="S16"/>
  <c r="T15"/>
  <c r="P15"/>
  <c r="T14"/>
  <c r="S14"/>
  <c r="T13"/>
  <c r="S13"/>
  <c r="P13"/>
  <c r="T12"/>
  <c r="S12"/>
  <c r="P12"/>
  <c r="T11"/>
  <c r="P11"/>
  <c r="T10"/>
  <c r="S10"/>
  <c r="T9"/>
  <c r="S9"/>
  <c r="P9"/>
  <c r="T8"/>
  <c r="S8"/>
  <c r="P8"/>
  <c r="T7"/>
  <c r="S7"/>
  <c r="P7"/>
  <c r="I7"/>
  <c r="F7"/>
  <c r="B7"/>
  <c r="AL5"/>
  <c r="AJ5"/>
  <c r="AH5"/>
  <c r="AF5"/>
  <c r="AD5"/>
  <c r="AB5"/>
  <c r="Z5"/>
  <c r="X5"/>
  <c r="V5"/>
  <c r="T5"/>
  <c r="R5"/>
  <c r="S5" s="1"/>
  <c r="Q5"/>
  <c r="P5"/>
  <c r="O5"/>
  <c r="N5"/>
  <c r="L5"/>
  <c r="J5"/>
  <c r="I5"/>
  <c r="H5"/>
  <c r="G5"/>
  <c r="F5"/>
  <c r="E5"/>
  <c r="D5"/>
  <c r="B5"/>
</calcChain>
</file>

<file path=xl/sharedStrings.xml><?xml version="1.0" encoding="utf-8"?>
<sst xmlns="http://schemas.openxmlformats.org/spreadsheetml/2006/main" count="192" uniqueCount="95">
  <si>
    <t xml:space="preserve">Наименование муниципальных районов, муниципальных и городских округов Пермского края </t>
  </si>
  <si>
    <t>Количество торговых объектов (ТО) по состоянию на 31.12.2021 и доли торговых сетей по муниципальным районам, муниципальным и городским округам Пермского края в 2021 году</t>
  </si>
  <si>
    <t>ТС "Пятерочка", "Перекресток", "Карусель"
ООО "Агроторг" (АО ТД "Перекресток", ООО "ИКС 5 Гипер"</t>
  </si>
  <si>
    <t>ТС "Перекресток"
АО ТД "Перекресток"</t>
  </si>
  <si>
    <t>ТС "Карусель"
ООО "ИКС 5 Гипер"</t>
  </si>
  <si>
    <t>ТС "Магнит"
ООО "Тандер"</t>
  </si>
  <si>
    <t>ТС "Монетка"
ООО "Элемент-Трейд"</t>
  </si>
  <si>
    <t>ТС "Красное&amp;Белое"
ООО "Альфа Пермь"</t>
  </si>
  <si>
    <t>ТС "Красное&amp;Белое"
ООО "Бета Пермь"</t>
  </si>
  <si>
    <t>ТС "Красное&amp;Белое"
ООО "Альфа Пермь"
ООО "Бета Пермь"</t>
  </si>
  <si>
    <t>ТС "Семья"
ООО "СемьЯ"</t>
  </si>
  <si>
    <t>ТС "Лион", "Берег"
ООО "Лион-Трейд"</t>
  </si>
  <si>
    <t>ТС "Лента"
ООО "Лента"</t>
  </si>
  <si>
    <t>ТС "Метро"
ООО "МЕТРО Кэш энд Керри"</t>
  </si>
  <si>
    <t>ТС "Ашан"
ООО "АШАН"</t>
  </si>
  <si>
    <t>ТС "Светофор"
ООО "Торгсервис 59"</t>
  </si>
  <si>
    <t>ТС "Крепость"
ООО "Ирбис"</t>
  </si>
  <si>
    <t>ТС "Заходи"
ООО "Заходи"</t>
  </si>
  <si>
    <t>ТС "Ярмарка"
ООО "Ярмарка"</t>
  </si>
  <si>
    <t>кол. ТО, шт.</t>
  </si>
  <si>
    <t>доля в %</t>
  </si>
  <si>
    <t>Объем, тыс.руб.</t>
  </si>
  <si>
    <t>Пермский край</t>
  </si>
  <si>
    <t>Городские округа</t>
  </si>
  <si>
    <t>город Пермь</t>
  </si>
  <si>
    <t>город Березники</t>
  </si>
  <si>
    <t>Верещагинский</t>
  </si>
  <si>
    <t>Горнозаводский</t>
  </si>
  <si>
    <t>Гремячинский</t>
  </si>
  <si>
    <t>город Губаха</t>
  </si>
  <si>
    <t>Добрянский</t>
  </si>
  <si>
    <t>Ильинский</t>
  </si>
  <si>
    <t>город Кизел</t>
  </si>
  <si>
    <t>Красновишерский</t>
  </si>
  <si>
    <t>Краснокамский</t>
  </si>
  <si>
    <t>город Кудымкар</t>
  </si>
  <si>
    <t>город Кунгур</t>
  </si>
  <si>
    <t>Лысьвенский</t>
  </si>
  <si>
    <t>Нытвенский</t>
  </si>
  <si>
    <t>Октябрьский</t>
  </si>
  <si>
    <t>Осинский</t>
  </si>
  <si>
    <t>Оханский</t>
  </si>
  <si>
    <t>Очерский</t>
  </si>
  <si>
    <t>Соликамский</t>
  </si>
  <si>
    <t>Суксунский</t>
  </si>
  <si>
    <t>Чайковский</t>
  </si>
  <si>
    <t>Чердынский</t>
  </si>
  <si>
    <t>Чернушинский</t>
  </si>
  <si>
    <t>Чусовской</t>
  </si>
  <si>
    <t>ЗАТО Звездный</t>
  </si>
  <si>
    <t>Муниципальные округа</t>
  </si>
  <si>
    <t>Александровский</t>
  </si>
  <si>
    <t>Бардымский</t>
  </si>
  <si>
    <t>Березовский</t>
  </si>
  <si>
    <t>Гайнский</t>
  </si>
  <si>
    <t>Еловский</t>
  </si>
  <si>
    <t>Карагайский</t>
  </si>
  <si>
    <t>Кишертский</t>
  </si>
  <si>
    <t>Косинский</t>
  </si>
  <si>
    <t>Кочевский</t>
  </si>
  <si>
    <t>Кудымкарский</t>
  </si>
  <si>
    <t>Куединский</t>
  </si>
  <si>
    <t>Ординский</t>
  </si>
  <si>
    <t>Сивинский</t>
  </si>
  <si>
    <t>Уинский</t>
  </si>
  <si>
    <t>Частинский</t>
  </si>
  <si>
    <t>Юрлинский</t>
  </si>
  <si>
    <t>Юсьвинский</t>
  </si>
  <si>
    <t>Муниципальные районы</t>
  </si>
  <si>
    <t>Большесосновский</t>
  </si>
  <si>
    <t>Кунгурский</t>
  </si>
  <si>
    <t>Пермский</t>
  </si>
  <si>
    <t>Наименование муниципального района (городского округа)</t>
  </si>
  <si>
    <t>АШАН</t>
  </si>
  <si>
    <t>МЕТРО</t>
  </si>
  <si>
    <t>Пермь</t>
  </si>
  <si>
    <t>Березники</t>
  </si>
  <si>
    <t>Губахинский</t>
  </si>
  <si>
    <t>Кизеловский</t>
  </si>
  <si>
    <t>Кунгур</t>
  </si>
  <si>
    <t>Соликамск</t>
  </si>
  <si>
    <t>Коми-Пермяцкий округ</t>
  </si>
  <si>
    <t>г. Кудымкар</t>
  </si>
  <si>
    <t>Пятерочка</t>
  </si>
  <si>
    <t>Магнит</t>
  </si>
  <si>
    <t>Монетка</t>
  </si>
  <si>
    <t>Красное &amp; Белое</t>
  </si>
  <si>
    <t>СемьЯ</t>
  </si>
  <si>
    <t>Лион, Берег</t>
  </si>
  <si>
    <t>Лента</t>
  </si>
  <si>
    <t>Захоти</t>
  </si>
  <si>
    <t>Ярмарка</t>
  </si>
  <si>
    <t>Количество торговых объектов (ТО) по состоянию на 31.12.2021 и доли торговых сетей по муниципальным районам, муниципальным и городским округам Пермского края в 2020 году</t>
  </si>
  <si>
    <t>доля, %</t>
  </si>
  <si>
    <t>кол. шт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</si>
</sst>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u/>
      <sz val="1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1" fillId="0" borderId="0" xfId="0" applyFont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center" vertical="top" wrapText="1"/>
    </xf>
    <xf numFmtId="10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/>
    <xf numFmtId="3" fontId="2" fillId="3" borderId="1" xfId="0" applyNumberFormat="1" applyFont="1" applyFill="1" applyBorder="1"/>
    <xf numFmtId="10" fontId="2" fillId="3" borderId="1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0" fontId="1" fillId="0" borderId="1" xfId="0" applyNumberFormat="1" applyFont="1" applyBorder="1"/>
    <xf numFmtId="164" fontId="1" fillId="0" borderId="1" xfId="0" applyNumberFormat="1" applyFont="1" applyBorder="1"/>
    <xf numFmtId="10" fontId="1" fillId="0" borderId="1" xfId="0" applyNumberFormat="1" applyFont="1" applyFill="1" applyBorder="1"/>
    <xf numFmtId="10" fontId="1" fillId="0" borderId="0" xfId="0" applyNumberFormat="1" applyFont="1"/>
    <xf numFmtId="164" fontId="1" fillId="0" borderId="0" xfId="0" applyNumberFormat="1" applyFont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/>
    <xf numFmtId="0" fontId="1" fillId="0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center" vertical="top" wrapText="1"/>
    </xf>
    <xf numFmtId="10" fontId="4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54"/>
  <sheetViews>
    <sheetView workbookViewId="0">
      <selection activeCell="B2" sqref="B2:AM2"/>
    </sheetView>
  </sheetViews>
  <sheetFormatPr defaultRowHeight="15.75"/>
  <cols>
    <col min="1" max="1" width="32.7109375" style="6" customWidth="1"/>
    <col min="2" max="2" width="7.85546875" style="6" customWidth="1"/>
    <col min="3" max="3" width="9" style="22" customWidth="1"/>
    <col min="4" max="4" width="7.85546875" style="6" hidden="1" customWidth="1"/>
    <col min="5" max="5" width="12.7109375" style="23" hidden="1" customWidth="1"/>
    <col min="6" max="6" width="9" style="22" hidden="1" customWidth="1"/>
    <col min="7" max="7" width="7.85546875" style="6" hidden="1" customWidth="1"/>
    <col min="8" max="8" width="12.7109375" style="23" hidden="1" customWidth="1"/>
    <col min="9" max="9" width="9" style="22" hidden="1" customWidth="1"/>
    <col min="10" max="10" width="7.85546875" style="6" customWidth="1"/>
    <col min="11" max="11" width="9" style="22" customWidth="1"/>
    <col min="12" max="12" width="7.85546875" style="6" customWidth="1"/>
    <col min="13" max="13" width="9.5703125" style="22" customWidth="1"/>
    <col min="14" max="14" width="7.85546875" style="6" hidden="1" customWidth="1"/>
    <col min="15" max="15" width="12.7109375" style="23" hidden="1" customWidth="1"/>
    <col min="16" max="16" width="9.5703125" style="22" hidden="1" customWidth="1"/>
    <col min="17" max="17" width="7.85546875" style="6" hidden="1" customWidth="1"/>
    <col min="18" max="18" width="12.7109375" style="23" hidden="1" customWidth="1"/>
    <col min="19" max="19" width="9.5703125" style="22" hidden="1" customWidth="1"/>
    <col min="20" max="20" width="8.140625" style="22" customWidth="1"/>
    <col min="21" max="21" width="9.5703125" style="22" customWidth="1"/>
    <col min="22" max="22" width="7.85546875" style="6" customWidth="1"/>
    <col min="23" max="23" width="8" style="22" customWidth="1"/>
    <col min="24" max="24" width="7.85546875" style="6" customWidth="1"/>
    <col min="25" max="25" width="8.42578125" style="22" customWidth="1"/>
    <col min="26" max="26" width="7.85546875" style="6" customWidth="1"/>
    <col min="27" max="27" width="7.7109375" style="22" customWidth="1"/>
    <col min="28" max="28" width="7.85546875" style="6" customWidth="1"/>
    <col min="29" max="29" width="8.42578125" style="22" customWidth="1"/>
    <col min="30" max="30" width="7.85546875" style="6" customWidth="1"/>
    <col min="31" max="31" width="9.5703125" style="22" customWidth="1"/>
    <col min="32" max="32" width="7.85546875" style="6" customWidth="1"/>
    <col min="33" max="33" width="8.42578125" style="22" customWidth="1"/>
    <col min="34" max="34" width="7.85546875" style="6" customWidth="1"/>
    <col min="35" max="35" width="8" style="22" customWidth="1"/>
    <col min="36" max="36" width="7.85546875" style="6" customWidth="1"/>
    <col min="37" max="37" width="8.28515625" style="22" customWidth="1"/>
    <col min="38" max="38" width="7.85546875" style="6" customWidth="1"/>
    <col min="39" max="39" width="8.140625" style="22" customWidth="1"/>
    <col min="40" max="16384" width="9.140625" style="6"/>
  </cols>
  <sheetData>
    <row r="2" spans="1:39" ht="15.75" customHeight="1">
      <c r="A2" s="1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1:39" ht="124.5" customHeight="1">
      <c r="A3" s="7"/>
      <c r="B3" s="1" t="s">
        <v>2</v>
      </c>
      <c r="C3" s="1"/>
      <c r="D3" s="1" t="s">
        <v>3</v>
      </c>
      <c r="E3" s="1"/>
      <c r="F3" s="1"/>
      <c r="G3" s="1" t="s">
        <v>4</v>
      </c>
      <c r="H3" s="1"/>
      <c r="I3" s="1"/>
      <c r="J3" s="1" t="s">
        <v>5</v>
      </c>
      <c r="K3" s="1"/>
      <c r="L3" s="1" t="s">
        <v>6</v>
      </c>
      <c r="M3" s="1"/>
      <c r="N3" s="1" t="s">
        <v>7</v>
      </c>
      <c r="O3" s="1"/>
      <c r="P3" s="1"/>
      <c r="Q3" s="1" t="s">
        <v>8</v>
      </c>
      <c r="R3" s="1"/>
      <c r="S3" s="1"/>
      <c r="T3" s="1" t="s">
        <v>9</v>
      </c>
      <c r="U3" s="1"/>
      <c r="V3" s="1" t="s">
        <v>10</v>
      </c>
      <c r="W3" s="1"/>
      <c r="X3" s="1" t="s">
        <v>11</v>
      </c>
      <c r="Y3" s="1"/>
      <c r="Z3" s="1" t="s">
        <v>12</v>
      </c>
      <c r="AA3" s="1"/>
      <c r="AB3" s="1" t="s">
        <v>13</v>
      </c>
      <c r="AC3" s="1"/>
      <c r="AD3" s="1" t="s">
        <v>14</v>
      </c>
      <c r="AE3" s="1"/>
      <c r="AF3" s="1" t="s">
        <v>15</v>
      </c>
      <c r="AG3" s="1"/>
      <c r="AH3" s="1" t="s">
        <v>16</v>
      </c>
      <c r="AI3" s="1"/>
      <c r="AJ3" s="1" t="s">
        <v>17</v>
      </c>
      <c r="AK3" s="1"/>
      <c r="AL3" s="1" t="s">
        <v>18</v>
      </c>
      <c r="AM3" s="1"/>
    </row>
    <row r="4" spans="1:39" ht="47.25">
      <c r="A4" s="7"/>
      <c r="B4" s="8" t="s">
        <v>19</v>
      </c>
      <c r="C4" s="9" t="s">
        <v>20</v>
      </c>
      <c r="D4" s="8" t="s">
        <v>19</v>
      </c>
      <c r="E4" s="10" t="s">
        <v>21</v>
      </c>
      <c r="F4" s="9" t="s">
        <v>20</v>
      </c>
      <c r="G4" s="8" t="s">
        <v>19</v>
      </c>
      <c r="H4" s="10" t="s">
        <v>21</v>
      </c>
      <c r="I4" s="9" t="s">
        <v>20</v>
      </c>
      <c r="J4" s="8" t="s">
        <v>19</v>
      </c>
      <c r="K4" s="9" t="s">
        <v>20</v>
      </c>
      <c r="L4" s="8" t="s">
        <v>19</v>
      </c>
      <c r="M4" s="9" t="s">
        <v>20</v>
      </c>
      <c r="N4" s="8" t="s">
        <v>19</v>
      </c>
      <c r="O4" s="10" t="s">
        <v>21</v>
      </c>
      <c r="P4" s="9" t="s">
        <v>20</v>
      </c>
      <c r="Q4" s="8" t="s">
        <v>19</v>
      </c>
      <c r="R4" s="10" t="s">
        <v>21</v>
      </c>
      <c r="S4" s="9" t="s">
        <v>20</v>
      </c>
      <c r="T4" s="8" t="s">
        <v>19</v>
      </c>
      <c r="U4" s="9" t="s">
        <v>20</v>
      </c>
      <c r="V4" s="8" t="s">
        <v>19</v>
      </c>
      <c r="W4" s="9" t="s">
        <v>20</v>
      </c>
      <c r="X4" s="8" t="s">
        <v>19</v>
      </c>
      <c r="Y4" s="9" t="s">
        <v>20</v>
      </c>
      <c r="Z4" s="8" t="s">
        <v>19</v>
      </c>
      <c r="AA4" s="9" t="s">
        <v>20</v>
      </c>
      <c r="AB4" s="8" t="s">
        <v>19</v>
      </c>
      <c r="AC4" s="9" t="s">
        <v>20</v>
      </c>
      <c r="AD4" s="8" t="s">
        <v>19</v>
      </c>
      <c r="AE4" s="9" t="s">
        <v>20</v>
      </c>
      <c r="AF4" s="8" t="s">
        <v>19</v>
      </c>
      <c r="AG4" s="9" t="s">
        <v>20</v>
      </c>
      <c r="AH4" s="8" t="s">
        <v>19</v>
      </c>
      <c r="AI4" s="9" t="s">
        <v>20</v>
      </c>
      <c r="AJ4" s="8" t="s">
        <v>19</v>
      </c>
      <c r="AK4" s="9" t="s">
        <v>20</v>
      </c>
      <c r="AL4" s="8" t="s">
        <v>19</v>
      </c>
      <c r="AM4" s="9" t="s">
        <v>20</v>
      </c>
    </row>
    <row r="5" spans="1:39" s="16" customFormat="1">
      <c r="A5" s="11" t="s">
        <v>22</v>
      </c>
      <c r="B5" s="12">
        <f>SUM(B7:B54)</f>
        <v>518</v>
      </c>
      <c r="C5" s="13">
        <v>0.151</v>
      </c>
      <c r="D5" s="12">
        <f>SUM(D7:D54)</f>
        <v>8</v>
      </c>
      <c r="E5" s="14">
        <f>SUM(E7:E54)</f>
        <v>1751230</v>
      </c>
      <c r="F5" s="13" t="e">
        <f>E5/#REF!</f>
        <v>#REF!</v>
      </c>
      <c r="G5" s="12">
        <f>SUM(G7:G54)</f>
        <v>1</v>
      </c>
      <c r="H5" s="14">
        <f>SUM(H7:H54)</f>
        <v>213395</v>
      </c>
      <c r="I5" s="13" t="e">
        <f>H5/#REF!</f>
        <v>#REF!</v>
      </c>
      <c r="J5" s="12">
        <f>SUM(J7:J54)</f>
        <v>422</v>
      </c>
      <c r="K5" s="13">
        <v>0.1366</v>
      </c>
      <c r="L5" s="12">
        <f>SUM(L7:L54)</f>
        <v>192</v>
      </c>
      <c r="M5" s="13">
        <v>5.5300000000000002E-2</v>
      </c>
      <c r="N5" s="12">
        <f>SUM(N7:N54)</f>
        <v>83</v>
      </c>
      <c r="O5" s="14">
        <f>SUM(O7:O54)</f>
        <v>3765780.9000000008</v>
      </c>
      <c r="P5" s="13" t="e">
        <f>O5/#REF!</f>
        <v>#REF!</v>
      </c>
      <c r="Q5" s="12">
        <f>SUM(Q7:Q54)</f>
        <v>197</v>
      </c>
      <c r="R5" s="14">
        <f>SUM(R7:R54)</f>
        <v>8583041.5800000019</v>
      </c>
      <c r="S5" s="13" t="e">
        <f>R5/#REF!</f>
        <v>#REF!</v>
      </c>
      <c r="T5" s="15">
        <f>N5+Q5</f>
        <v>280</v>
      </c>
      <c r="U5" s="13">
        <v>5.0700000000000002E-2</v>
      </c>
      <c r="V5" s="12">
        <f>SUM(V7:V54)</f>
        <v>75</v>
      </c>
      <c r="W5" s="13">
        <v>4.6100000000000002E-2</v>
      </c>
      <c r="X5" s="12">
        <f>SUM(X7:X54)</f>
        <v>168</v>
      </c>
      <c r="Y5" s="13">
        <v>2.23E-2</v>
      </c>
      <c r="Z5" s="12">
        <f>SUM(Z7:Z54)</f>
        <v>5</v>
      </c>
      <c r="AA5" s="13">
        <v>1.54E-2</v>
      </c>
      <c r="AB5" s="12">
        <f>SUM(AB7:AB54)</f>
        <v>1</v>
      </c>
      <c r="AC5" s="13">
        <v>9.7999999999999997E-3</v>
      </c>
      <c r="AD5" s="12">
        <f>SUM(AD7:AD54)</f>
        <v>1</v>
      </c>
      <c r="AE5" s="13">
        <v>2.3999999999999998E-3</v>
      </c>
      <c r="AF5" s="12">
        <f>SUM(AF7:AF54)</f>
        <v>50</v>
      </c>
      <c r="AG5" s="13">
        <v>2.1899999999999999E-2</v>
      </c>
      <c r="AH5" s="12">
        <f>SUM(AH7:AH54)</f>
        <v>22</v>
      </c>
      <c r="AI5" s="13">
        <v>1.9E-3</v>
      </c>
      <c r="AJ5" s="12">
        <f>SUM(AJ7:AJ54)</f>
        <v>17</v>
      </c>
      <c r="AK5" s="13">
        <v>6.9999999999999999E-4</v>
      </c>
      <c r="AL5" s="12">
        <f>SUM(AL7:AL54)</f>
        <v>3</v>
      </c>
      <c r="AM5" s="13">
        <v>5.9999999999999995E-4</v>
      </c>
    </row>
    <row r="6" spans="1:39">
      <c r="A6" s="17" t="s">
        <v>23</v>
      </c>
      <c r="B6" s="18"/>
      <c r="C6" s="19"/>
      <c r="D6" s="18"/>
      <c r="E6" s="20"/>
      <c r="F6" s="19"/>
      <c r="G6" s="18"/>
      <c r="H6" s="20"/>
      <c r="I6" s="19"/>
      <c r="J6" s="18"/>
      <c r="K6" s="19"/>
      <c r="L6" s="18"/>
      <c r="M6" s="19"/>
      <c r="N6" s="18"/>
      <c r="O6" s="20"/>
      <c r="P6" s="19"/>
      <c r="Q6" s="18"/>
      <c r="R6" s="20"/>
      <c r="S6" s="19"/>
      <c r="T6" s="19"/>
      <c r="U6" s="19"/>
      <c r="V6" s="18"/>
      <c r="W6" s="19"/>
      <c r="X6" s="18"/>
      <c r="Y6" s="19"/>
      <c r="Z6" s="18"/>
      <c r="AA6" s="19"/>
      <c r="AB6" s="18"/>
      <c r="AC6" s="21"/>
      <c r="AD6" s="18"/>
      <c r="AE6" s="19"/>
      <c r="AF6" s="18"/>
      <c r="AG6" s="19"/>
      <c r="AH6" s="18"/>
      <c r="AI6" s="19"/>
      <c r="AJ6" s="18"/>
      <c r="AK6" s="19"/>
      <c r="AL6" s="18"/>
      <c r="AM6" s="19"/>
    </row>
    <row r="7" spans="1:39">
      <c r="A7" s="18" t="s">
        <v>24</v>
      </c>
      <c r="B7" s="24">
        <f>218+D7+G7</f>
        <v>227</v>
      </c>
      <c r="C7" s="21">
        <v>0.1295</v>
      </c>
      <c r="D7" s="24">
        <v>8</v>
      </c>
      <c r="E7" s="25">
        <v>1751230</v>
      </c>
      <c r="F7" s="21" t="e">
        <f>E7/#REF!</f>
        <v>#REF!</v>
      </c>
      <c r="G7" s="24">
        <v>1</v>
      </c>
      <c r="H7" s="25">
        <v>213395</v>
      </c>
      <c r="I7" s="21" t="e">
        <f>H7/#REF!</f>
        <v>#REF!</v>
      </c>
      <c r="J7" s="24">
        <v>185</v>
      </c>
      <c r="K7" s="21">
        <v>0.11</v>
      </c>
      <c r="L7" s="26">
        <v>81</v>
      </c>
      <c r="M7" s="21">
        <v>4.0399999999999998E-2</v>
      </c>
      <c r="N7" s="24">
        <v>29</v>
      </c>
      <c r="O7" s="25">
        <v>1442900</v>
      </c>
      <c r="P7" s="21" t="e">
        <f>O7/#REF!</f>
        <v>#REF!</v>
      </c>
      <c r="Q7" s="24">
        <v>88</v>
      </c>
      <c r="R7" s="25">
        <v>3937213</v>
      </c>
      <c r="S7" s="21" t="e">
        <f>R7/#REF!</f>
        <v>#REF!</v>
      </c>
      <c r="T7" s="27">
        <f>N7+Q7</f>
        <v>117</v>
      </c>
      <c r="U7" s="21">
        <v>3.8199999999999998E-2</v>
      </c>
      <c r="V7" s="24">
        <v>63</v>
      </c>
      <c r="W7" s="19">
        <v>6.8500000000000005E-2</v>
      </c>
      <c r="X7" s="18">
        <v>101</v>
      </c>
      <c r="Y7" s="19">
        <v>2.75E-2</v>
      </c>
      <c r="Z7" s="18">
        <v>5</v>
      </c>
      <c r="AA7" s="19">
        <v>2.6599999999999999E-2</v>
      </c>
      <c r="AB7" s="18">
        <v>1</v>
      </c>
      <c r="AC7" s="21">
        <v>1.7000000000000001E-2</v>
      </c>
      <c r="AD7" s="18">
        <v>1</v>
      </c>
      <c r="AE7" s="19">
        <v>4.1000000000000003E-3</v>
      </c>
      <c r="AF7" s="18">
        <v>14</v>
      </c>
      <c r="AG7" s="19">
        <v>1.35E-2</v>
      </c>
      <c r="AH7" s="18">
        <v>9</v>
      </c>
      <c r="AI7" s="19">
        <v>1.1999999999999999E-3</v>
      </c>
      <c r="AJ7" s="18">
        <v>15</v>
      </c>
      <c r="AK7" s="19">
        <v>1.1000000000000001E-3</v>
      </c>
      <c r="AL7" s="18"/>
      <c r="AM7" s="19"/>
    </row>
    <row r="8" spans="1:39">
      <c r="A8" s="18" t="s">
        <v>25</v>
      </c>
      <c r="B8" s="24">
        <v>41</v>
      </c>
      <c r="C8" s="21">
        <v>0.2205</v>
      </c>
      <c r="D8" s="24"/>
      <c r="E8" s="25"/>
      <c r="F8" s="21"/>
      <c r="G8" s="24"/>
      <c r="H8" s="25"/>
      <c r="I8" s="21"/>
      <c r="J8" s="24">
        <v>33</v>
      </c>
      <c r="K8" s="21">
        <v>0.218</v>
      </c>
      <c r="L8" s="26">
        <v>7</v>
      </c>
      <c r="M8" s="21">
        <v>3.3700000000000001E-2</v>
      </c>
      <c r="N8" s="24">
        <v>7</v>
      </c>
      <c r="O8" s="25">
        <v>357962.5</v>
      </c>
      <c r="P8" s="21" t="e">
        <f>O8/#REF!</f>
        <v>#REF!</v>
      </c>
      <c r="Q8" s="24">
        <v>13</v>
      </c>
      <c r="R8" s="25">
        <v>692954.4</v>
      </c>
      <c r="S8" s="21" t="e">
        <f>R8/#REF!</f>
        <v>#REF!</v>
      </c>
      <c r="T8" s="27">
        <f t="shared" ref="T8:T54" si="0">N8+Q8</f>
        <v>20</v>
      </c>
      <c r="U8" s="21">
        <v>7.3800000000000004E-2</v>
      </c>
      <c r="V8" s="24">
        <v>3</v>
      </c>
      <c r="W8" s="19">
        <v>5.7299999999999997E-2</v>
      </c>
      <c r="X8" s="18">
        <v>10</v>
      </c>
      <c r="Y8" s="19">
        <v>1.8499999999999999E-2</v>
      </c>
      <c r="Z8" s="18"/>
      <c r="AA8" s="19"/>
      <c r="AB8" s="18"/>
      <c r="AC8" s="19"/>
      <c r="AD8" s="18"/>
      <c r="AE8" s="19"/>
      <c r="AF8" s="18">
        <v>5</v>
      </c>
      <c r="AG8" s="19">
        <v>3.3500000000000002E-2</v>
      </c>
      <c r="AH8" s="18">
        <v>4</v>
      </c>
      <c r="AI8" s="19">
        <v>6.1000000000000004E-3</v>
      </c>
      <c r="AJ8" s="18"/>
      <c r="AK8" s="19"/>
      <c r="AL8" s="18">
        <v>3</v>
      </c>
      <c r="AM8" s="19">
        <v>1.1000000000000001E-3</v>
      </c>
    </row>
    <row r="9" spans="1:39">
      <c r="A9" s="18" t="s">
        <v>26</v>
      </c>
      <c r="B9" s="24">
        <v>4</v>
      </c>
      <c r="C9" s="21">
        <v>7.46E-2</v>
      </c>
      <c r="D9" s="24"/>
      <c r="E9" s="25"/>
      <c r="F9" s="21"/>
      <c r="G9" s="24"/>
      <c r="H9" s="25"/>
      <c r="I9" s="21"/>
      <c r="J9" s="24">
        <v>5</v>
      </c>
      <c r="K9" s="21">
        <v>8.6800000000000002E-2</v>
      </c>
      <c r="L9" s="26">
        <v>4</v>
      </c>
      <c r="M9" s="21">
        <v>9.5899999999999999E-2</v>
      </c>
      <c r="N9" s="24">
        <v>1</v>
      </c>
      <c r="O9" s="25">
        <v>24762</v>
      </c>
      <c r="P9" s="21" t="e">
        <f>O9/#REF!</f>
        <v>#REF!</v>
      </c>
      <c r="Q9" s="24">
        <v>2</v>
      </c>
      <c r="R9" s="25">
        <v>61354.85</v>
      </c>
      <c r="S9" s="21" t="e">
        <f>R9/#REF!</f>
        <v>#REF!</v>
      </c>
      <c r="T9" s="27">
        <f t="shared" si="0"/>
        <v>3</v>
      </c>
      <c r="U9" s="21">
        <v>3.04E-2</v>
      </c>
      <c r="V9" s="24"/>
      <c r="W9" s="19"/>
      <c r="X9" s="18">
        <v>1</v>
      </c>
      <c r="Y9" s="19">
        <v>4.8999999999999998E-3</v>
      </c>
      <c r="Z9" s="18"/>
      <c r="AA9" s="19"/>
      <c r="AB9" s="18"/>
      <c r="AC9" s="19"/>
      <c r="AD9" s="18"/>
      <c r="AE9" s="19"/>
      <c r="AF9" s="18">
        <v>2</v>
      </c>
      <c r="AG9" s="19">
        <v>9.64E-2</v>
      </c>
      <c r="AH9" s="18"/>
      <c r="AI9" s="19"/>
      <c r="AJ9" s="18"/>
      <c r="AK9" s="19"/>
      <c r="AL9" s="18"/>
      <c r="AM9" s="19"/>
    </row>
    <row r="10" spans="1:39">
      <c r="A10" s="18" t="s">
        <v>27</v>
      </c>
      <c r="B10" s="24">
        <v>2</v>
      </c>
      <c r="C10" s="21">
        <v>5.1999999999999998E-2</v>
      </c>
      <c r="D10" s="24"/>
      <c r="E10" s="25"/>
      <c r="F10" s="21"/>
      <c r="G10" s="24"/>
      <c r="H10" s="25"/>
      <c r="I10" s="21"/>
      <c r="J10" s="24">
        <v>4</v>
      </c>
      <c r="K10" s="21">
        <v>0.19689999999999999</v>
      </c>
      <c r="L10" s="26">
        <v>4</v>
      </c>
      <c r="M10" s="21">
        <v>0.24610000000000001</v>
      </c>
      <c r="N10" s="24"/>
      <c r="O10" s="25"/>
      <c r="P10" s="21"/>
      <c r="Q10" s="24">
        <v>2</v>
      </c>
      <c r="R10" s="25">
        <v>54878.75</v>
      </c>
      <c r="S10" s="21" t="e">
        <f>R10/#REF!</f>
        <v>#REF!</v>
      </c>
      <c r="T10" s="27">
        <f t="shared" si="0"/>
        <v>2</v>
      </c>
      <c r="U10" s="21">
        <v>4.3999999999999997E-2</v>
      </c>
      <c r="V10" s="24"/>
      <c r="W10" s="19"/>
      <c r="X10" s="18">
        <v>2</v>
      </c>
      <c r="Y10" s="19">
        <v>0.03</v>
      </c>
      <c r="Z10" s="18"/>
      <c r="AA10" s="19"/>
      <c r="AB10" s="18"/>
      <c r="AC10" s="19"/>
      <c r="AD10" s="18"/>
      <c r="AE10" s="19"/>
      <c r="AF10" s="18"/>
      <c r="AG10" s="19"/>
      <c r="AH10" s="18"/>
      <c r="AI10" s="19"/>
      <c r="AJ10" s="18"/>
      <c r="AK10" s="19"/>
      <c r="AL10" s="18"/>
      <c r="AM10" s="19"/>
    </row>
    <row r="11" spans="1:39">
      <c r="A11" s="18" t="s">
        <v>28</v>
      </c>
      <c r="B11" s="24">
        <v>2</v>
      </c>
      <c r="C11" s="21">
        <v>0.15029999999999999</v>
      </c>
      <c r="D11" s="24"/>
      <c r="E11" s="25"/>
      <c r="F11" s="21"/>
      <c r="G11" s="24"/>
      <c r="H11" s="25"/>
      <c r="I11" s="21"/>
      <c r="J11" s="24">
        <v>3</v>
      </c>
      <c r="K11" s="21">
        <v>0.29599999999999999</v>
      </c>
      <c r="L11" s="26">
        <v>1</v>
      </c>
      <c r="M11" s="21">
        <v>0.1166</v>
      </c>
      <c r="N11" s="24">
        <v>2</v>
      </c>
      <c r="O11" s="25">
        <v>62573.2</v>
      </c>
      <c r="P11" s="21" t="e">
        <f>O11/#REF!</f>
        <v>#REF!</v>
      </c>
      <c r="Q11" s="24"/>
      <c r="R11" s="25"/>
      <c r="S11" s="21"/>
      <c r="T11" s="27">
        <f t="shared" si="0"/>
        <v>2</v>
      </c>
      <c r="U11" s="21">
        <v>0.1066</v>
      </c>
      <c r="V11" s="24"/>
      <c r="W11" s="19"/>
      <c r="X11" s="18">
        <v>2</v>
      </c>
      <c r="Y11" s="19">
        <v>5.7799999999999997E-2</v>
      </c>
      <c r="Z11" s="18"/>
      <c r="AA11" s="19"/>
      <c r="AB11" s="18"/>
      <c r="AC11" s="19"/>
      <c r="AD11" s="18"/>
      <c r="AE11" s="19"/>
      <c r="AF11" s="18"/>
      <c r="AG11" s="19"/>
      <c r="AH11" s="18"/>
      <c r="AI11" s="19"/>
      <c r="AJ11" s="18"/>
      <c r="AK11" s="19"/>
      <c r="AL11" s="18"/>
      <c r="AM11" s="19"/>
    </row>
    <row r="12" spans="1:39">
      <c r="A12" s="18" t="s">
        <v>29</v>
      </c>
      <c r="B12" s="24">
        <v>9</v>
      </c>
      <c r="C12" s="21">
        <v>0.26600000000000001</v>
      </c>
      <c r="D12" s="24"/>
      <c r="E12" s="25"/>
      <c r="F12" s="21"/>
      <c r="G12" s="24"/>
      <c r="H12" s="25"/>
      <c r="I12" s="21"/>
      <c r="J12" s="24">
        <v>6</v>
      </c>
      <c r="K12" s="21">
        <v>0.15609999999999999</v>
      </c>
      <c r="L12" s="26">
        <v>3</v>
      </c>
      <c r="M12" s="21">
        <v>8.9499999999999996E-2</v>
      </c>
      <c r="N12" s="24">
        <v>1</v>
      </c>
      <c r="O12" s="25">
        <v>35247.699999999997</v>
      </c>
      <c r="P12" s="21" t="e">
        <f>O12/#REF!</f>
        <v>#REF!</v>
      </c>
      <c r="Q12" s="24">
        <v>7</v>
      </c>
      <c r="R12" s="25">
        <v>327449.5</v>
      </c>
      <c r="S12" s="21" t="e">
        <f>R12/#REF!</f>
        <v>#REF!</v>
      </c>
      <c r="T12" s="27">
        <f t="shared" si="0"/>
        <v>8</v>
      </c>
      <c r="U12" s="21">
        <v>0.15340000000000001</v>
      </c>
      <c r="V12" s="24"/>
      <c r="W12" s="19"/>
      <c r="X12" s="18">
        <v>3</v>
      </c>
      <c r="Y12" s="19">
        <v>2.3900000000000001E-2</v>
      </c>
      <c r="Z12" s="18"/>
      <c r="AA12" s="19"/>
      <c r="AB12" s="18"/>
      <c r="AC12" s="19"/>
      <c r="AD12" s="18"/>
      <c r="AE12" s="19"/>
      <c r="AF12" s="18"/>
      <c r="AG12" s="19"/>
      <c r="AH12" s="18">
        <v>1</v>
      </c>
      <c r="AI12" s="19">
        <v>6.4999999999999997E-3</v>
      </c>
      <c r="AJ12" s="18"/>
      <c r="AK12" s="19"/>
      <c r="AL12" s="18"/>
      <c r="AM12" s="19"/>
    </row>
    <row r="13" spans="1:39">
      <c r="A13" s="18" t="s">
        <v>30</v>
      </c>
      <c r="B13" s="24">
        <v>10</v>
      </c>
      <c r="C13" s="21">
        <v>0.12790000000000001</v>
      </c>
      <c r="D13" s="24"/>
      <c r="E13" s="25"/>
      <c r="F13" s="21"/>
      <c r="G13" s="24"/>
      <c r="H13" s="25"/>
      <c r="I13" s="21"/>
      <c r="J13" s="24">
        <v>15</v>
      </c>
      <c r="K13" s="21">
        <v>0.25590000000000002</v>
      </c>
      <c r="L13" s="26">
        <v>4</v>
      </c>
      <c r="M13" s="21">
        <v>5.7099999999999998E-2</v>
      </c>
      <c r="N13" s="24">
        <v>1</v>
      </c>
      <c r="O13" s="25">
        <v>34732.6</v>
      </c>
      <c r="P13" s="21" t="e">
        <f>O13/#REF!</f>
        <v>#REF!</v>
      </c>
      <c r="Q13" s="24">
        <v>4</v>
      </c>
      <c r="R13" s="25">
        <v>194922.1</v>
      </c>
      <c r="S13" s="21" t="e">
        <f>R13/#REF!</f>
        <v>#REF!</v>
      </c>
      <c r="T13" s="27">
        <f t="shared" si="0"/>
        <v>5</v>
      </c>
      <c r="U13" s="21">
        <v>4.82E-2</v>
      </c>
      <c r="V13" s="24">
        <v>1</v>
      </c>
      <c r="W13" s="19">
        <v>1.38E-2</v>
      </c>
      <c r="X13" s="18">
        <v>4</v>
      </c>
      <c r="Y13" s="19">
        <v>2.0799999999999999E-2</v>
      </c>
      <c r="Z13" s="18"/>
      <c r="AA13" s="19"/>
      <c r="AB13" s="18"/>
      <c r="AC13" s="19"/>
      <c r="AD13" s="18"/>
      <c r="AE13" s="19"/>
      <c r="AF13" s="18">
        <v>2</v>
      </c>
      <c r="AG13" s="19">
        <v>4.7500000000000001E-2</v>
      </c>
      <c r="AH13" s="18"/>
      <c r="AI13" s="19"/>
      <c r="AJ13" s="18">
        <v>2</v>
      </c>
      <c r="AK13" s="19">
        <v>3.2000000000000002E-3</v>
      </c>
      <c r="AL13" s="18"/>
      <c r="AM13" s="19"/>
    </row>
    <row r="14" spans="1:39">
      <c r="A14" s="18" t="s">
        <v>31</v>
      </c>
      <c r="B14" s="24">
        <v>3</v>
      </c>
      <c r="C14" s="21">
        <v>0.22339999999999999</v>
      </c>
      <c r="D14" s="24"/>
      <c r="E14" s="25"/>
      <c r="F14" s="21"/>
      <c r="G14" s="24"/>
      <c r="H14" s="25"/>
      <c r="I14" s="21"/>
      <c r="J14" s="24">
        <v>3</v>
      </c>
      <c r="K14" s="21">
        <v>0.21870000000000001</v>
      </c>
      <c r="L14" s="26">
        <v>0</v>
      </c>
      <c r="M14" s="21"/>
      <c r="N14" s="24"/>
      <c r="O14" s="25"/>
      <c r="P14" s="21"/>
      <c r="Q14" s="24">
        <v>1</v>
      </c>
      <c r="R14" s="25">
        <v>34461.79</v>
      </c>
      <c r="S14" s="21" t="e">
        <f>R14/#REF!</f>
        <v>#REF!</v>
      </c>
      <c r="T14" s="27">
        <f t="shared" si="0"/>
        <v>1</v>
      </c>
      <c r="U14" s="21">
        <v>4.3200000000000002E-2</v>
      </c>
      <c r="V14" s="24"/>
      <c r="W14" s="19"/>
      <c r="X14" s="18"/>
      <c r="Y14" s="19"/>
      <c r="Z14" s="18"/>
      <c r="AA14" s="19"/>
      <c r="AB14" s="18"/>
      <c r="AC14" s="19"/>
      <c r="AD14" s="18"/>
      <c r="AE14" s="19"/>
      <c r="AF14" s="18"/>
      <c r="AG14" s="19"/>
      <c r="AH14" s="18"/>
      <c r="AI14" s="19"/>
      <c r="AJ14" s="18"/>
      <c r="AK14" s="19"/>
      <c r="AL14" s="18"/>
      <c r="AM14" s="19"/>
    </row>
    <row r="15" spans="1:39">
      <c r="A15" s="18" t="s">
        <v>32</v>
      </c>
      <c r="B15" s="24">
        <v>4</v>
      </c>
      <c r="C15" s="21">
        <v>0.2278</v>
      </c>
      <c r="D15" s="24"/>
      <c r="E15" s="25"/>
      <c r="F15" s="21"/>
      <c r="G15" s="24"/>
      <c r="H15" s="25"/>
      <c r="I15" s="21"/>
      <c r="J15" s="24">
        <v>4</v>
      </c>
      <c r="K15" s="21">
        <v>0.20930000000000001</v>
      </c>
      <c r="L15" s="26">
        <v>1</v>
      </c>
      <c r="M15" s="21">
        <v>5.9400000000000001E-2</v>
      </c>
      <c r="N15" s="24">
        <v>4</v>
      </c>
      <c r="O15" s="25">
        <v>126682</v>
      </c>
      <c r="P15" s="21" t="e">
        <f>O15/#REF!</f>
        <v>#REF!</v>
      </c>
      <c r="Q15" s="24"/>
      <c r="R15" s="25"/>
      <c r="S15" s="21"/>
      <c r="T15" s="27">
        <f t="shared" si="0"/>
        <v>4</v>
      </c>
      <c r="U15" s="21">
        <v>0.1071</v>
      </c>
      <c r="V15" s="24"/>
      <c r="W15" s="19"/>
      <c r="X15" s="18">
        <v>2</v>
      </c>
      <c r="Y15" s="19">
        <v>1.8200000000000001E-2</v>
      </c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19"/>
    </row>
    <row r="16" spans="1:39">
      <c r="A16" s="18" t="s">
        <v>33</v>
      </c>
      <c r="B16" s="24">
        <v>3</v>
      </c>
      <c r="C16" s="21">
        <v>0.21579999999999999</v>
      </c>
      <c r="D16" s="24"/>
      <c r="E16" s="25"/>
      <c r="F16" s="21"/>
      <c r="G16" s="24"/>
      <c r="H16" s="25"/>
      <c r="I16" s="21"/>
      <c r="J16" s="24">
        <v>2</v>
      </c>
      <c r="K16" s="21">
        <v>0.1171</v>
      </c>
      <c r="L16" s="26">
        <v>1</v>
      </c>
      <c r="M16" s="21">
        <v>6.1100000000000002E-2</v>
      </c>
      <c r="N16" s="24"/>
      <c r="O16" s="25"/>
      <c r="P16" s="21"/>
      <c r="Q16" s="24">
        <v>1</v>
      </c>
      <c r="R16" s="25">
        <v>38783.14</v>
      </c>
      <c r="S16" s="21" t="e">
        <f>R16/#REF!</f>
        <v>#REF!</v>
      </c>
      <c r="T16" s="27">
        <f t="shared" si="0"/>
        <v>1</v>
      </c>
      <c r="U16" s="21">
        <v>3.7199999999999997E-2</v>
      </c>
      <c r="V16" s="24"/>
      <c r="W16" s="19"/>
      <c r="X16" s="18">
        <v>1</v>
      </c>
      <c r="Y16" s="19">
        <v>1.14E-2</v>
      </c>
      <c r="Z16" s="18"/>
      <c r="AA16" s="19"/>
      <c r="AB16" s="18"/>
      <c r="AC16" s="19"/>
      <c r="AD16" s="18"/>
      <c r="AE16" s="19"/>
      <c r="AF16" s="18"/>
      <c r="AG16" s="19"/>
      <c r="AH16" s="18"/>
      <c r="AI16" s="19"/>
      <c r="AJ16" s="18"/>
      <c r="AK16" s="19"/>
      <c r="AL16" s="18"/>
      <c r="AM16" s="19"/>
    </row>
    <row r="17" spans="1:39">
      <c r="A17" s="18" t="s">
        <v>34</v>
      </c>
      <c r="B17" s="24">
        <v>18</v>
      </c>
      <c r="C17" s="21">
        <v>0.20549999999999999</v>
      </c>
      <c r="D17" s="24"/>
      <c r="E17" s="25"/>
      <c r="F17" s="21"/>
      <c r="G17" s="24"/>
      <c r="H17" s="25"/>
      <c r="I17" s="21"/>
      <c r="J17" s="24">
        <v>13</v>
      </c>
      <c r="K17" s="21">
        <v>0.14649999999999999</v>
      </c>
      <c r="L17" s="26">
        <v>8</v>
      </c>
      <c r="M17" s="21">
        <v>9.2700000000000005E-2</v>
      </c>
      <c r="N17" s="24">
        <v>5</v>
      </c>
      <c r="O17" s="25">
        <v>234724</v>
      </c>
      <c r="P17" s="21" t="e">
        <f>O17/#REF!</f>
        <v>#REF!</v>
      </c>
      <c r="Q17" s="24">
        <v>3</v>
      </c>
      <c r="R17" s="25">
        <v>89100.69</v>
      </c>
      <c r="S17" s="21" t="e">
        <f>R17/#REF!</f>
        <v>#REF!</v>
      </c>
      <c r="T17" s="27">
        <f t="shared" si="0"/>
        <v>8</v>
      </c>
      <c r="U17" s="21">
        <v>5.5399999999999998E-2</v>
      </c>
      <c r="V17" s="24">
        <v>1</v>
      </c>
      <c r="W17" s="19">
        <v>1.7299999999999999E-2</v>
      </c>
      <c r="X17" s="18"/>
      <c r="Y17" s="19"/>
      <c r="Z17" s="18"/>
      <c r="AA17" s="19"/>
      <c r="AB17" s="18"/>
      <c r="AC17" s="19"/>
      <c r="AD17" s="18"/>
      <c r="AE17" s="19"/>
      <c r="AF17" s="18">
        <v>2</v>
      </c>
      <c r="AG17" s="19">
        <v>3.7199999999999997E-2</v>
      </c>
      <c r="AH17" s="18"/>
      <c r="AI17" s="19"/>
      <c r="AJ17" s="18"/>
      <c r="AK17" s="19"/>
      <c r="AL17" s="18"/>
      <c r="AM17" s="19"/>
    </row>
    <row r="18" spans="1:39">
      <c r="A18" s="18" t="s">
        <v>35</v>
      </c>
      <c r="B18" s="24">
        <v>9</v>
      </c>
      <c r="C18" s="21">
        <v>0.2412</v>
      </c>
      <c r="D18" s="24"/>
      <c r="E18" s="25"/>
      <c r="F18" s="21"/>
      <c r="G18" s="24"/>
      <c r="H18" s="25"/>
      <c r="I18" s="21"/>
      <c r="J18" s="24">
        <v>6</v>
      </c>
      <c r="K18" s="21">
        <v>0.17460000000000001</v>
      </c>
      <c r="L18" s="26">
        <v>2</v>
      </c>
      <c r="M18" s="21">
        <v>4.4699999999999997E-2</v>
      </c>
      <c r="N18" s="24"/>
      <c r="O18" s="25"/>
      <c r="P18" s="21"/>
      <c r="Q18" s="24">
        <v>3</v>
      </c>
      <c r="R18" s="25">
        <v>127193.4</v>
      </c>
      <c r="S18" s="21" t="e">
        <f>R18/#REF!</f>
        <v>#REF!</v>
      </c>
      <c r="T18" s="27">
        <f t="shared" si="0"/>
        <v>3</v>
      </c>
      <c r="U18" s="21">
        <v>5.4899999999999997E-2</v>
      </c>
      <c r="V18" s="24"/>
      <c r="W18" s="19"/>
      <c r="X18" s="18">
        <v>3</v>
      </c>
      <c r="Y18" s="19">
        <v>3.7400000000000003E-2</v>
      </c>
      <c r="Z18" s="18"/>
      <c r="AA18" s="19"/>
      <c r="AB18" s="18"/>
      <c r="AC18" s="19"/>
      <c r="AD18" s="18"/>
      <c r="AE18" s="19"/>
      <c r="AF18" s="18">
        <v>1</v>
      </c>
      <c r="AG18" s="19">
        <v>8.2400000000000001E-2</v>
      </c>
      <c r="AH18" s="18"/>
      <c r="AI18" s="19"/>
      <c r="AJ18" s="18"/>
      <c r="AK18" s="19"/>
      <c r="AL18" s="18"/>
      <c r="AM18" s="19"/>
    </row>
    <row r="19" spans="1:39">
      <c r="A19" s="18" t="s">
        <v>36</v>
      </c>
      <c r="B19" s="24">
        <v>16</v>
      </c>
      <c r="C19" s="21">
        <v>0.1598</v>
      </c>
      <c r="D19" s="24"/>
      <c r="E19" s="25"/>
      <c r="F19" s="21"/>
      <c r="G19" s="24"/>
      <c r="H19" s="25"/>
      <c r="I19" s="21"/>
      <c r="J19" s="24">
        <v>14</v>
      </c>
      <c r="K19" s="21">
        <v>0.2122</v>
      </c>
      <c r="L19" s="26">
        <v>5</v>
      </c>
      <c r="M19" s="21">
        <v>5.67E-2</v>
      </c>
      <c r="N19" s="24">
        <v>3</v>
      </c>
      <c r="O19" s="25">
        <v>107177</v>
      </c>
      <c r="P19" s="21" t="e">
        <f>O19/#REF!</f>
        <v>#REF!</v>
      </c>
      <c r="Q19" s="24">
        <v>7</v>
      </c>
      <c r="R19" s="25">
        <v>310707.20000000001</v>
      </c>
      <c r="S19" s="21" t="e">
        <f>R19/#REF!</f>
        <v>#REF!</v>
      </c>
      <c r="T19" s="27">
        <f t="shared" si="0"/>
        <v>10</v>
      </c>
      <c r="U19" s="21">
        <v>7.3300000000000004E-2</v>
      </c>
      <c r="V19" s="24">
        <v>2</v>
      </c>
      <c r="W19" s="19">
        <v>1.8599999999999998E-2</v>
      </c>
      <c r="X19" s="18">
        <v>6</v>
      </c>
      <c r="Y19" s="19">
        <v>2.2800000000000001E-2</v>
      </c>
      <c r="Z19" s="18"/>
      <c r="AA19" s="19"/>
      <c r="AB19" s="18"/>
      <c r="AC19" s="19"/>
      <c r="AD19" s="18"/>
      <c r="AE19" s="19"/>
      <c r="AF19" s="18">
        <v>3</v>
      </c>
      <c r="AG19" s="19">
        <v>7.7100000000000002E-2</v>
      </c>
      <c r="AH19" s="18">
        <v>1</v>
      </c>
      <c r="AI19" s="19">
        <v>2.2000000000000001E-3</v>
      </c>
      <c r="AJ19" s="18"/>
      <c r="AK19" s="19"/>
      <c r="AL19" s="18"/>
      <c r="AM19" s="19"/>
    </row>
    <row r="20" spans="1:39">
      <c r="A20" s="18" t="s">
        <v>37</v>
      </c>
      <c r="B20" s="24">
        <v>12</v>
      </c>
      <c r="C20" s="21">
        <v>0.15049999999999999</v>
      </c>
      <c r="D20" s="24"/>
      <c r="E20" s="25"/>
      <c r="F20" s="21"/>
      <c r="G20" s="24"/>
      <c r="H20" s="25"/>
      <c r="I20" s="21"/>
      <c r="J20" s="24">
        <v>8</v>
      </c>
      <c r="K20" s="21">
        <v>9.5500000000000002E-2</v>
      </c>
      <c r="L20" s="26">
        <v>9</v>
      </c>
      <c r="M20" s="21">
        <v>0.11210000000000001</v>
      </c>
      <c r="N20" s="24">
        <v>5</v>
      </c>
      <c r="O20" s="25">
        <v>183669</v>
      </c>
      <c r="P20" s="21" t="e">
        <f>O20/#REF!</f>
        <v>#REF!</v>
      </c>
      <c r="Q20" s="24">
        <v>6</v>
      </c>
      <c r="R20" s="25">
        <v>211378.2</v>
      </c>
      <c r="S20" s="21" t="e">
        <f>R20/#REF!</f>
        <v>#REF!</v>
      </c>
      <c r="T20" s="27">
        <f t="shared" si="0"/>
        <v>11</v>
      </c>
      <c r="U20" s="21">
        <v>7.85E-2</v>
      </c>
      <c r="V20" s="24">
        <v>2</v>
      </c>
      <c r="W20" s="19">
        <v>2.6499999999999999E-2</v>
      </c>
      <c r="X20" s="18">
        <v>9</v>
      </c>
      <c r="Y20" s="19">
        <v>3.9699999999999999E-2</v>
      </c>
      <c r="Z20" s="18"/>
      <c r="AA20" s="19"/>
      <c r="AB20" s="18"/>
      <c r="AC20" s="19"/>
      <c r="AD20" s="18"/>
      <c r="AE20" s="19"/>
      <c r="AF20" s="18">
        <v>1</v>
      </c>
      <c r="AG20" s="19">
        <v>3.4000000000000002E-2</v>
      </c>
      <c r="AH20" s="18"/>
      <c r="AI20" s="19"/>
      <c r="AJ20" s="18"/>
      <c r="AK20" s="19"/>
      <c r="AL20" s="18"/>
      <c r="AM20" s="19"/>
    </row>
    <row r="21" spans="1:39">
      <c r="A21" s="18" t="s">
        <v>38</v>
      </c>
      <c r="B21" s="24">
        <v>10</v>
      </c>
      <c r="C21" s="21">
        <v>0.24399999999999999</v>
      </c>
      <c r="D21" s="24"/>
      <c r="E21" s="25"/>
      <c r="F21" s="21"/>
      <c r="G21" s="24"/>
      <c r="H21" s="25"/>
      <c r="I21" s="21"/>
      <c r="J21" s="24">
        <v>4</v>
      </c>
      <c r="K21" s="21">
        <v>0.13719999999999999</v>
      </c>
      <c r="L21" s="26">
        <v>1</v>
      </c>
      <c r="M21" s="21">
        <v>3.3399999999999999E-2</v>
      </c>
      <c r="N21" s="24"/>
      <c r="O21" s="25"/>
      <c r="P21" s="21"/>
      <c r="Q21" s="24">
        <v>4</v>
      </c>
      <c r="R21" s="25">
        <v>163064.5</v>
      </c>
      <c r="S21" s="21" t="e">
        <f>R21/#REF!</f>
        <v>#REF!</v>
      </c>
      <c r="T21" s="27">
        <f t="shared" si="0"/>
        <v>4</v>
      </c>
      <c r="U21" s="21">
        <v>6.2899999999999998E-2</v>
      </c>
      <c r="V21" s="24"/>
      <c r="W21" s="19"/>
      <c r="X21" s="18"/>
      <c r="Y21" s="19"/>
      <c r="Z21" s="18"/>
      <c r="AA21" s="19"/>
      <c r="AB21" s="18"/>
      <c r="AC21" s="19"/>
      <c r="AD21" s="18"/>
      <c r="AE21" s="19"/>
      <c r="AF21" s="18">
        <v>1</v>
      </c>
      <c r="AG21" s="19">
        <v>6.9000000000000006E-2</v>
      </c>
      <c r="AH21" s="18"/>
      <c r="AI21" s="19"/>
      <c r="AJ21" s="18"/>
      <c r="AK21" s="19"/>
      <c r="AL21" s="18"/>
      <c r="AM21" s="19"/>
    </row>
    <row r="22" spans="1:39">
      <c r="A22" s="18" t="s">
        <v>39</v>
      </c>
      <c r="B22" s="24">
        <v>3</v>
      </c>
      <c r="C22" s="21">
        <v>0.12559999999999999</v>
      </c>
      <c r="D22" s="24"/>
      <c r="E22" s="25"/>
      <c r="F22" s="21"/>
      <c r="G22" s="24"/>
      <c r="H22" s="25"/>
      <c r="I22" s="21"/>
      <c r="J22" s="24">
        <v>3</v>
      </c>
      <c r="K22" s="21">
        <v>0.16309999999999999</v>
      </c>
      <c r="L22" s="26">
        <v>1</v>
      </c>
      <c r="M22" s="21">
        <v>7.4399999999999994E-2</v>
      </c>
      <c r="N22" s="24">
        <v>1</v>
      </c>
      <c r="O22" s="25">
        <v>55101.7</v>
      </c>
      <c r="P22" s="21" t="e">
        <f>O22/#REF!</f>
        <v>#REF!</v>
      </c>
      <c r="Q22" s="24">
        <v>1</v>
      </c>
      <c r="R22" s="25">
        <v>23257.95</v>
      </c>
      <c r="S22" s="21" t="e">
        <f>R22/#REF!</f>
        <v>#REF!</v>
      </c>
      <c r="T22" s="27">
        <f t="shared" si="0"/>
        <v>2</v>
      </c>
      <c r="U22" s="21">
        <v>5.9499999999999997E-2</v>
      </c>
      <c r="V22" s="24"/>
      <c r="W22" s="19"/>
      <c r="X22" s="18"/>
      <c r="Y22" s="19"/>
      <c r="Z22" s="18"/>
      <c r="AA22" s="19"/>
      <c r="AB22" s="18"/>
      <c r="AC22" s="19"/>
      <c r="AD22" s="18"/>
      <c r="AE22" s="19"/>
      <c r="AF22" s="18">
        <v>1</v>
      </c>
      <c r="AG22" s="19">
        <v>1.5900000000000001E-2</v>
      </c>
      <c r="AH22" s="18"/>
      <c r="AI22" s="19"/>
      <c r="AJ22" s="18"/>
      <c r="AK22" s="19"/>
      <c r="AL22" s="18"/>
      <c r="AM22" s="19"/>
    </row>
    <row r="23" spans="1:39">
      <c r="A23" s="18" t="s">
        <v>40</v>
      </c>
      <c r="B23" s="24">
        <v>7</v>
      </c>
      <c r="C23" s="21">
        <v>0.1996</v>
      </c>
      <c r="D23" s="24"/>
      <c r="E23" s="25"/>
      <c r="F23" s="21"/>
      <c r="G23" s="24"/>
      <c r="H23" s="25"/>
      <c r="I23" s="21"/>
      <c r="J23" s="24">
        <v>4</v>
      </c>
      <c r="K23" s="21">
        <v>0.1295</v>
      </c>
      <c r="L23" s="26">
        <v>3</v>
      </c>
      <c r="M23" s="21">
        <v>0.12859999999999999</v>
      </c>
      <c r="N23" s="24">
        <v>1</v>
      </c>
      <c r="O23" s="25">
        <v>31456.2</v>
      </c>
      <c r="P23" s="21" t="e">
        <f>O23/#REF!</f>
        <v>#REF!</v>
      </c>
      <c r="Q23" s="24">
        <v>3</v>
      </c>
      <c r="R23" s="25">
        <v>119026.2</v>
      </c>
      <c r="S23" s="21" t="e">
        <f>R23/#REF!</f>
        <v>#REF!</v>
      </c>
      <c r="T23" s="27">
        <f t="shared" si="0"/>
        <v>4</v>
      </c>
      <c r="U23" s="21">
        <v>7.8799999999999995E-2</v>
      </c>
      <c r="V23" s="24"/>
      <c r="W23" s="19"/>
      <c r="X23" s="18"/>
      <c r="Y23" s="19"/>
      <c r="Z23" s="18"/>
      <c r="AA23" s="19"/>
      <c r="AB23" s="18"/>
      <c r="AC23" s="19"/>
      <c r="AD23" s="18"/>
      <c r="AE23" s="19"/>
      <c r="AF23" s="18">
        <v>1</v>
      </c>
      <c r="AG23" s="19">
        <v>3.8899999999999997E-2</v>
      </c>
      <c r="AH23" s="18"/>
      <c r="AI23" s="19"/>
      <c r="AJ23" s="18"/>
      <c r="AK23" s="19"/>
      <c r="AL23" s="18"/>
      <c r="AM23" s="19"/>
    </row>
    <row r="24" spans="1:39">
      <c r="A24" s="18" t="s">
        <v>41</v>
      </c>
      <c r="B24" s="24">
        <v>2</v>
      </c>
      <c r="C24" s="21">
        <v>0.16</v>
      </c>
      <c r="D24" s="24"/>
      <c r="E24" s="25"/>
      <c r="F24" s="21"/>
      <c r="G24" s="24"/>
      <c r="H24" s="25"/>
      <c r="I24" s="21"/>
      <c r="J24" s="24">
        <v>1</v>
      </c>
      <c r="K24" s="21">
        <v>9.7199999999999995E-2</v>
      </c>
      <c r="L24" s="26">
        <v>1</v>
      </c>
      <c r="M24" s="21">
        <v>0.1386</v>
      </c>
      <c r="N24" s="24"/>
      <c r="O24" s="25"/>
      <c r="P24" s="21"/>
      <c r="Q24" s="24">
        <v>1</v>
      </c>
      <c r="R24" s="25">
        <v>39667.19</v>
      </c>
      <c r="S24" s="21" t="e">
        <f>R24/#REF!</f>
        <v>#REF!</v>
      </c>
      <c r="T24" s="27">
        <f t="shared" si="0"/>
        <v>1</v>
      </c>
      <c r="U24" s="21">
        <v>5.7500000000000002E-2</v>
      </c>
      <c r="V24" s="24"/>
      <c r="W24" s="19"/>
      <c r="X24" s="18">
        <v>1</v>
      </c>
      <c r="Y24" s="19">
        <v>3.0599999999999999E-2</v>
      </c>
      <c r="Z24" s="18"/>
      <c r="AA24" s="19"/>
      <c r="AB24" s="18"/>
      <c r="AC24" s="19"/>
      <c r="AD24" s="18"/>
      <c r="AE24" s="19"/>
      <c r="AF24" s="18"/>
      <c r="AG24" s="19"/>
      <c r="AH24" s="18"/>
      <c r="AI24" s="19"/>
      <c r="AJ24" s="18"/>
      <c r="AK24" s="19"/>
      <c r="AL24" s="18"/>
      <c r="AM24" s="19"/>
    </row>
    <row r="25" spans="1:39">
      <c r="A25" s="18" t="s">
        <v>42</v>
      </c>
      <c r="B25" s="24">
        <v>5</v>
      </c>
      <c r="C25" s="21">
        <v>0.23</v>
      </c>
      <c r="D25" s="24"/>
      <c r="E25" s="25"/>
      <c r="F25" s="21"/>
      <c r="G25" s="24"/>
      <c r="H25" s="25"/>
      <c r="I25" s="21"/>
      <c r="J25" s="24">
        <v>3</v>
      </c>
      <c r="K25" s="21">
        <v>0.14080000000000001</v>
      </c>
      <c r="L25" s="26">
        <v>2</v>
      </c>
      <c r="M25" s="21">
        <v>0.1328</v>
      </c>
      <c r="N25" s="24">
        <v>2</v>
      </c>
      <c r="O25" s="25">
        <v>58323.199999999997</v>
      </c>
      <c r="P25" s="21" t="e">
        <f>O25/#REF!</f>
        <v>#REF!</v>
      </c>
      <c r="Q25" s="24">
        <v>2</v>
      </c>
      <c r="R25" s="25">
        <v>53793.55</v>
      </c>
      <c r="S25" s="21" t="e">
        <f>R25/#REF!</f>
        <v>#REF!</v>
      </c>
      <c r="T25" s="27">
        <f t="shared" si="0"/>
        <v>4</v>
      </c>
      <c r="U25" s="21">
        <v>9.8699999999999996E-2</v>
      </c>
      <c r="V25" s="24"/>
      <c r="W25" s="19"/>
      <c r="X25" s="18">
        <v>1</v>
      </c>
      <c r="Y25" s="19">
        <v>1.32E-2</v>
      </c>
      <c r="Z25" s="18"/>
      <c r="AA25" s="19"/>
      <c r="AB25" s="18"/>
      <c r="AC25" s="19"/>
      <c r="AD25" s="18"/>
      <c r="AE25" s="19"/>
      <c r="AF25" s="18"/>
      <c r="AG25" s="19"/>
      <c r="AH25" s="18"/>
      <c r="AI25" s="19"/>
      <c r="AJ25" s="18"/>
      <c r="AK25" s="19"/>
      <c r="AL25" s="18"/>
      <c r="AM25" s="19"/>
    </row>
    <row r="26" spans="1:39">
      <c r="A26" s="18" t="s">
        <v>43</v>
      </c>
      <c r="B26" s="24">
        <v>20</v>
      </c>
      <c r="C26" s="21">
        <v>0.11890000000000001</v>
      </c>
      <c r="D26" s="24"/>
      <c r="E26" s="25"/>
      <c r="F26" s="21"/>
      <c r="G26" s="24"/>
      <c r="H26" s="25"/>
      <c r="I26" s="21"/>
      <c r="J26" s="24">
        <v>23</v>
      </c>
      <c r="K26" s="21">
        <v>0.24360000000000001</v>
      </c>
      <c r="L26" s="26">
        <v>10</v>
      </c>
      <c r="M26" s="21">
        <v>0.1055</v>
      </c>
      <c r="N26" s="24">
        <v>8</v>
      </c>
      <c r="O26" s="25">
        <v>366294</v>
      </c>
      <c r="P26" s="21" t="e">
        <f>O26/#REF!</f>
        <v>#REF!</v>
      </c>
      <c r="Q26" s="24">
        <v>7</v>
      </c>
      <c r="R26" s="25">
        <v>420395.7</v>
      </c>
      <c r="S26" s="21" t="e">
        <f>R26/#REF!</f>
        <v>#REF!</v>
      </c>
      <c r="T26" s="27">
        <f t="shared" si="0"/>
        <v>15</v>
      </c>
      <c r="U26" s="21">
        <v>9.4100000000000003E-2</v>
      </c>
      <c r="V26" s="24">
        <v>1</v>
      </c>
      <c r="W26" s="19">
        <v>2.4E-2</v>
      </c>
      <c r="X26" s="18">
        <v>12</v>
      </c>
      <c r="Y26" s="19">
        <v>3.0099999999999998E-2</v>
      </c>
      <c r="Z26" s="18"/>
      <c r="AA26" s="19"/>
      <c r="AB26" s="18"/>
      <c r="AC26" s="19"/>
      <c r="AD26" s="18"/>
      <c r="AE26" s="19"/>
      <c r="AF26" s="18">
        <v>3</v>
      </c>
      <c r="AG26" s="19">
        <v>2.76E-2</v>
      </c>
      <c r="AH26" s="18">
        <v>3</v>
      </c>
      <c r="AI26" s="19">
        <v>1.34E-2</v>
      </c>
      <c r="AJ26" s="18"/>
      <c r="AK26" s="19"/>
      <c r="AL26" s="18"/>
      <c r="AM26" s="19"/>
    </row>
    <row r="27" spans="1:39">
      <c r="A27" s="18" t="s">
        <v>44</v>
      </c>
      <c r="B27" s="24">
        <v>2</v>
      </c>
      <c r="C27" s="21">
        <v>0.23430000000000001</v>
      </c>
      <c r="D27" s="24"/>
      <c r="E27" s="25"/>
      <c r="F27" s="21"/>
      <c r="G27" s="24"/>
      <c r="H27" s="25"/>
      <c r="I27" s="21"/>
      <c r="J27" s="24">
        <v>1</v>
      </c>
      <c r="K27" s="21">
        <v>8.0399999999999999E-2</v>
      </c>
      <c r="L27" s="26">
        <v>1</v>
      </c>
      <c r="M27" s="21">
        <v>9.6000000000000002E-2</v>
      </c>
      <c r="N27" s="24">
        <v>1</v>
      </c>
      <c r="O27" s="25">
        <v>41233.699999999997</v>
      </c>
      <c r="P27" s="21" t="e">
        <f>O27/#REF!</f>
        <v>#REF!</v>
      </c>
      <c r="Q27" s="24"/>
      <c r="R27" s="25"/>
      <c r="S27" s="21"/>
      <c r="T27" s="27">
        <f t="shared" si="0"/>
        <v>1</v>
      </c>
      <c r="U27" s="21">
        <v>4.5199999999999997E-2</v>
      </c>
      <c r="V27" s="24"/>
      <c r="W27" s="19"/>
      <c r="X27" s="18"/>
      <c r="Y27" s="19"/>
      <c r="Z27" s="18"/>
      <c r="AA27" s="19"/>
      <c r="AB27" s="18"/>
      <c r="AC27" s="19"/>
      <c r="AD27" s="18"/>
      <c r="AE27" s="19"/>
      <c r="AF27" s="18">
        <v>1</v>
      </c>
      <c r="AG27" s="19">
        <v>5.0200000000000002E-2</v>
      </c>
      <c r="AH27" s="18"/>
      <c r="AI27" s="19"/>
      <c r="AJ27" s="18"/>
      <c r="AK27" s="19"/>
      <c r="AL27" s="18"/>
      <c r="AM27" s="19"/>
    </row>
    <row r="28" spans="1:39">
      <c r="A28" s="18" t="s">
        <v>45</v>
      </c>
      <c r="B28" s="24">
        <v>19</v>
      </c>
      <c r="C28" s="21">
        <v>0.15129999999999999</v>
      </c>
      <c r="D28" s="24"/>
      <c r="E28" s="25"/>
      <c r="F28" s="21"/>
      <c r="G28" s="24"/>
      <c r="H28" s="25"/>
      <c r="I28" s="21"/>
      <c r="J28" s="24">
        <v>21</v>
      </c>
      <c r="K28" s="21">
        <v>0.1865</v>
      </c>
      <c r="L28" s="26">
        <v>4</v>
      </c>
      <c r="M28" s="21">
        <v>3.2899999999999999E-2</v>
      </c>
      <c r="N28" s="24"/>
      <c r="O28" s="25"/>
      <c r="P28" s="21"/>
      <c r="Q28" s="24">
        <v>10</v>
      </c>
      <c r="R28" s="25">
        <v>483441.9</v>
      </c>
      <c r="S28" s="21" t="e">
        <f>R28/#REF!</f>
        <v>#REF!</v>
      </c>
      <c r="T28" s="27">
        <f t="shared" si="0"/>
        <v>10</v>
      </c>
      <c r="U28" s="21">
        <v>6.9800000000000001E-2</v>
      </c>
      <c r="V28" s="24"/>
      <c r="W28" s="19"/>
      <c r="X28" s="18"/>
      <c r="Y28" s="19"/>
      <c r="Z28" s="18"/>
      <c r="AA28" s="19"/>
      <c r="AB28" s="18"/>
      <c r="AC28" s="19"/>
      <c r="AD28" s="18"/>
      <c r="AE28" s="19"/>
      <c r="AF28" s="18">
        <v>4</v>
      </c>
      <c r="AG28" s="19">
        <v>3.85E-2</v>
      </c>
      <c r="AH28" s="18"/>
      <c r="AI28" s="19"/>
      <c r="AJ28" s="18"/>
      <c r="AK28" s="19"/>
      <c r="AL28" s="18"/>
      <c r="AM28" s="19"/>
    </row>
    <row r="29" spans="1:39">
      <c r="A29" s="18" t="s">
        <v>46</v>
      </c>
      <c r="B29" s="24">
        <v>1</v>
      </c>
      <c r="C29" s="21">
        <v>0.1076</v>
      </c>
      <c r="D29" s="24"/>
      <c r="E29" s="25"/>
      <c r="F29" s="21"/>
      <c r="G29" s="24"/>
      <c r="H29" s="25"/>
      <c r="I29" s="21"/>
      <c r="J29" s="24">
        <v>2</v>
      </c>
      <c r="K29" s="21">
        <v>0.24030000000000001</v>
      </c>
      <c r="L29" s="26">
        <v>0</v>
      </c>
      <c r="M29" s="21"/>
      <c r="N29" s="24"/>
      <c r="O29" s="25"/>
      <c r="P29" s="21"/>
      <c r="Q29" s="24"/>
      <c r="R29" s="25"/>
      <c r="S29" s="21"/>
      <c r="T29" s="27"/>
      <c r="U29" s="21"/>
      <c r="V29" s="24"/>
      <c r="W29" s="19"/>
      <c r="X29" s="18">
        <v>1</v>
      </c>
      <c r="Y29" s="19">
        <v>3.7199999999999997E-2</v>
      </c>
      <c r="Z29" s="18"/>
      <c r="AA29" s="19"/>
      <c r="AB29" s="18"/>
      <c r="AC29" s="19"/>
      <c r="AD29" s="18"/>
      <c r="AE29" s="19"/>
      <c r="AF29" s="18"/>
      <c r="AG29" s="19"/>
      <c r="AH29" s="18"/>
      <c r="AI29" s="19"/>
      <c r="AJ29" s="18"/>
      <c r="AK29" s="19"/>
      <c r="AL29" s="18"/>
      <c r="AM29" s="19"/>
    </row>
    <row r="30" spans="1:39">
      <c r="A30" s="18" t="s">
        <v>47</v>
      </c>
      <c r="B30" s="24">
        <v>11</v>
      </c>
      <c r="C30" s="21">
        <v>0.1769</v>
      </c>
      <c r="D30" s="24"/>
      <c r="E30" s="25"/>
      <c r="F30" s="21"/>
      <c r="G30" s="24"/>
      <c r="H30" s="25"/>
      <c r="I30" s="21"/>
      <c r="J30" s="24">
        <v>5</v>
      </c>
      <c r="K30" s="21">
        <v>9.6000000000000002E-2</v>
      </c>
      <c r="L30" s="26">
        <v>5</v>
      </c>
      <c r="M30" s="21">
        <v>9.3299999999999994E-2</v>
      </c>
      <c r="N30" s="24"/>
      <c r="O30" s="25"/>
      <c r="P30" s="21"/>
      <c r="Q30" s="24">
        <v>7</v>
      </c>
      <c r="R30" s="25">
        <v>305084.40000000002</v>
      </c>
      <c r="S30" s="21" t="e">
        <f>R30/#REF!</f>
        <v>#REF!</v>
      </c>
      <c r="T30" s="27">
        <f t="shared" si="0"/>
        <v>7</v>
      </c>
      <c r="U30" s="21">
        <v>8.7599999999999997E-2</v>
      </c>
      <c r="V30" s="24">
        <v>1</v>
      </c>
      <c r="W30" s="19">
        <v>1.89E-2</v>
      </c>
      <c r="X30" s="18"/>
      <c r="Y30" s="19"/>
      <c r="Z30" s="18"/>
      <c r="AA30" s="19"/>
      <c r="AB30" s="18"/>
      <c r="AC30" s="19"/>
      <c r="AD30" s="18"/>
      <c r="AE30" s="19"/>
      <c r="AF30" s="18">
        <v>1</v>
      </c>
      <c r="AG30" s="19">
        <v>3.9199999999999999E-2</v>
      </c>
      <c r="AH30" s="18"/>
      <c r="AI30" s="19"/>
      <c r="AJ30" s="18"/>
      <c r="AK30" s="19"/>
      <c r="AL30" s="18"/>
      <c r="AM30" s="19"/>
    </row>
    <row r="31" spans="1:39">
      <c r="A31" s="18" t="s">
        <v>48</v>
      </c>
      <c r="B31" s="24">
        <v>12</v>
      </c>
      <c r="C31" s="21">
        <v>0.1343</v>
      </c>
      <c r="D31" s="24"/>
      <c r="E31" s="25"/>
      <c r="F31" s="21"/>
      <c r="G31" s="24"/>
      <c r="H31" s="25"/>
      <c r="I31" s="21"/>
      <c r="J31" s="24">
        <v>9</v>
      </c>
      <c r="K31" s="21">
        <v>0.1545</v>
      </c>
      <c r="L31" s="26">
        <v>5</v>
      </c>
      <c r="M31" s="21">
        <v>8.2799999999999999E-2</v>
      </c>
      <c r="N31" s="24">
        <v>5</v>
      </c>
      <c r="O31" s="25">
        <v>220212</v>
      </c>
      <c r="P31" s="21" t="e">
        <f>O31/#REF!</f>
        <v>#REF!</v>
      </c>
      <c r="Q31" s="24">
        <v>3</v>
      </c>
      <c r="R31" s="25">
        <v>128350.2</v>
      </c>
      <c r="S31" s="21" t="e">
        <f>R31/#REF!</f>
        <v>#REF!</v>
      </c>
      <c r="T31" s="27">
        <f t="shared" si="0"/>
        <v>8</v>
      </c>
      <c r="U31" s="21">
        <v>7.5499999999999998E-2</v>
      </c>
      <c r="V31" s="24">
        <v>1</v>
      </c>
      <c r="W31" s="19">
        <v>1.9300000000000001E-2</v>
      </c>
      <c r="X31" s="18">
        <v>4</v>
      </c>
      <c r="Y31" s="19">
        <v>2.5100000000000001E-2</v>
      </c>
      <c r="Z31" s="18"/>
      <c r="AA31" s="19"/>
      <c r="AB31" s="18"/>
      <c r="AC31" s="19"/>
      <c r="AD31" s="18"/>
      <c r="AE31" s="19"/>
      <c r="AF31" s="18">
        <v>3</v>
      </c>
      <c r="AG31" s="19">
        <v>6.1499999999999999E-2</v>
      </c>
      <c r="AH31" s="18">
        <v>3</v>
      </c>
      <c r="AI31" s="19">
        <v>1.0500000000000001E-2</v>
      </c>
      <c r="AJ31" s="18"/>
      <c r="AK31" s="19"/>
      <c r="AL31" s="18"/>
      <c r="AM31" s="19"/>
    </row>
    <row r="32" spans="1:39">
      <c r="A32" s="18" t="s">
        <v>49</v>
      </c>
      <c r="B32" s="24">
        <v>1</v>
      </c>
      <c r="C32" s="21">
        <v>0.18590000000000001</v>
      </c>
      <c r="D32" s="24"/>
      <c r="E32" s="25"/>
      <c r="F32" s="21"/>
      <c r="G32" s="24"/>
      <c r="H32" s="25"/>
      <c r="I32" s="21"/>
      <c r="J32" s="24">
        <v>1</v>
      </c>
      <c r="K32" s="21">
        <v>0.21390000000000001</v>
      </c>
      <c r="L32" s="26">
        <v>1</v>
      </c>
      <c r="M32" s="21">
        <v>0.28589999999999999</v>
      </c>
      <c r="N32" s="24"/>
      <c r="O32" s="25"/>
      <c r="P32" s="21"/>
      <c r="Q32" s="24">
        <v>1</v>
      </c>
      <c r="R32" s="25">
        <v>33485.230000000003</v>
      </c>
      <c r="S32" s="21" t="e">
        <f>R32/#REF!</f>
        <v>#REF!</v>
      </c>
      <c r="T32" s="27">
        <f t="shared" si="0"/>
        <v>1</v>
      </c>
      <c r="U32" s="21">
        <v>8.7599999999999997E-2</v>
      </c>
      <c r="V32" s="24"/>
      <c r="W32" s="19"/>
      <c r="X32" s="18"/>
      <c r="Y32" s="19"/>
      <c r="Z32" s="18"/>
      <c r="AA32" s="19"/>
      <c r="AB32" s="18"/>
      <c r="AC32" s="19"/>
      <c r="AD32" s="18"/>
      <c r="AE32" s="19"/>
      <c r="AF32" s="18"/>
      <c r="AG32" s="19"/>
      <c r="AH32" s="18"/>
      <c r="AI32" s="19"/>
      <c r="AJ32" s="18"/>
      <c r="AK32" s="19"/>
      <c r="AL32" s="18"/>
      <c r="AM32" s="19"/>
    </row>
    <row r="33" spans="1:39">
      <c r="A33" s="17" t="s">
        <v>50</v>
      </c>
      <c r="B33" s="24"/>
      <c r="C33" s="21"/>
      <c r="D33" s="24"/>
      <c r="E33" s="25"/>
      <c r="F33" s="21"/>
      <c r="G33" s="24"/>
      <c r="H33" s="25"/>
      <c r="I33" s="21"/>
      <c r="J33" s="24"/>
      <c r="K33" s="21"/>
      <c r="L33" s="24"/>
      <c r="M33" s="21"/>
      <c r="N33" s="24"/>
      <c r="O33" s="25"/>
      <c r="P33" s="21"/>
      <c r="Q33" s="24"/>
      <c r="R33" s="25"/>
      <c r="S33" s="21"/>
      <c r="T33" s="27">
        <f t="shared" si="0"/>
        <v>0</v>
      </c>
      <c r="U33" s="21"/>
      <c r="V33" s="24"/>
      <c r="W33" s="19"/>
      <c r="X33" s="18"/>
      <c r="Y33" s="19"/>
      <c r="Z33" s="18"/>
      <c r="AA33" s="19"/>
      <c r="AB33" s="18"/>
      <c r="AC33" s="19"/>
      <c r="AD33" s="18"/>
      <c r="AE33" s="19"/>
      <c r="AF33" s="18"/>
      <c r="AG33" s="19"/>
      <c r="AH33" s="18"/>
      <c r="AI33" s="19"/>
      <c r="AJ33" s="18"/>
      <c r="AK33" s="19"/>
      <c r="AL33" s="18"/>
      <c r="AM33" s="19"/>
    </row>
    <row r="34" spans="1:39">
      <c r="A34" s="18" t="s">
        <v>51</v>
      </c>
      <c r="B34" s="24">
        <v>8</v>
      </c>
      <c r="C34" s="21">
        <v>0.25190000000000001</v>
      </c>
      <c r="D34" s="24"/>
      <c r="E34" s="25"/>
      <c r="F34" s="21"/>
      <c r="G34" s="24"/>
      <c r="H34" s="25"/>
      <c r="I34" s="21"/>
      <c r="J34" s="24">
        <v>5</v>
      </c>
      <c r="K34" s="21">
        <v>0.1883</v>
      </c>
      <c r="L34" s="26">
        <v>1</v>
      </c>
      <c r="M34" s="21">
        <v>4.1099999999999998E-2</v>
      </c>
      <c r="N34" s="24"/>
      <c r="O34" s="25"/>
      <c r="P34" s="21"/>
      <c r="Q34" s="24">
        <v>4</v>
      </c>
      <c r="R34" s="25">
        <v>115095.2</v>
      </c>
      <c r="S34" s="21" t="e">
        <f>R34/#REF!</f>
        <v>#REF!</v>
      </c>
      <c r="T34" s="27">
        <f t="shared" si="0"/>
        <v>4</v>
      </c>
      <c r="U34" s="21">
        <v>7.3499999999999996E-2</v>
      </c>
      <c r="V34" s="24"/>
      <c r="W34" s="19"/>
      <c r="X34" s="18">
        <v>3</v>
      </c>
      <c r="Y34" s="19">
        <v>2.7099999999999999E-2</v>
      </c>
      <c r="Z34" s="18"/>
      <c r="AA34" s="19"/>
      <c r="AB34" s="18"/>
      <c r="AC34" s="19"/>
      <c r="AD34" s="18"/>
      <c r="AE34" s="19"/>
      <c r="AF34" s="18"/>
      <c r="AG34" s="19"/>
      <c r="AH34" s="18"/>
      <c r="AI34" s="19"/>
      <c r="AJ34" s="18"/>
      <c r="AK34" s="19"/>
      <c r="AL34" s="18"/>
      <c r="AM34" s="19"/>
    </row>
    <row r="35" spans="1:39">
      <c r="A35" s="18" t="s">
        <v>52</v>
      </c>
      <c r="B35" s="24">
        <v>4</v>
      </c>
      <c r="C35" s="21">
        <v>0.22819999999999999</v>
      </c>
      <c r="D35" s="24"/>
      <c r="E35" s="25"/>
      <c r="F35" s="21"/>
      <c r="G35" s="24"/>
      <c r="H35" s="25"/>
      <c r="I35" s="21"/>
      <c r="J35" s="24">
        <v>2</v>
      </c>
      <c r="K35" s="21">
        <v>0.14810000000000001</v>
      </c>
      <c r="L35" s="26">
        <v>4</v>
      </c>
      <c r="M35" s="21">
        <v>0.14940000000000001</v>
      </c>
      <c r="N35" s="24"/>
      <c r="O35" s="25"/>
      <c r="P35" s="21"/>
      <c r="Q35" s="24">
        <v>1</v>
      </c>
      <c r="R35" s="25">
        <v>49451.839999999997</v>
      </c>
      <c r="S35" s="21" t="e">
        <f>R35/#REF!</f>
        <v>#REF!</v>
      </c>
      <c r="T35" s="27">
        <f t="shared" si="0"/>
        <v>1</v>
      </c>
      <c r="U35" s="21">
        <v>5.2699999999999997E-2</v>
      </c>
      <c r="V35" s="24"/>
      <c r="W35" s="19"/>
      <c r="X35" s="18"/>
      <c r="Y35" s="19"/>
      <c r="Z35" s="18"/>
      <c r="AA35" s="19"/>
      <c r="AB35" s="18"/>
      <c r="AC35" s="19"/>
      <c r="AD35" s="18"/>
      <c r="AE35" s="19"/>
      <c r="AF35" s="18">
        <v>1</v>
      </c>
      <c r="AG35" s="19">
        <v>1.72E-2</v>
      </c>
      <c r="AH35" s="18"/>
      <c r="AI35" s="19"/>
      <c r="AJ35" s="18"/>
      <c r="AK35" s="19"/>
      <c r="AL35" s="18"/>
      <c r="AM35" s="19"/>
    </row>
    <row r="36" spans="1:39">
      <c r="A36" s="18" t="s">
        <v>53</v>
      </c>
      <c r="B36" s="24">
        <v>2</v>
      </c>
      <c r="C36" s="21">
        <v>0.14829999999999999</v>
      </c>
      <c r="D36" s="24"/>
      <c r="E36" s="25"/>
      <c r="F36" s="21"/>
      <c r="G36" s="24"/>
      <c r="H36" s="25"/>
      <c r="I36" s="21"/>
      <c r="J36" s="24">
        <v>2</v>
      </c>
      <c r="K36" s="21">
        <v>0.30470000000000003</v>
      </c>
      <c r="L36" s="26">
        <v>0</v>
      </c>
      <c r="M36" s="21"/>
      <c r="N36" s="24"/>
      <c r="O36" s="25"/>
      <c r="P36" s="21"/>
      <c r="Q36" s="24">
        <v>2</v>
      </c>
      <c r="R36" s="25">
        <v>62420.03</v>
      </c>
      <c r="S36" s="21" t="e">
        <f>R36/#REF!</f>
        <v>#REF!</v>
      </c>
      <c r="T36" s="27">
        <f t="shared" si="0"/>
        <v>2</v>
      </c>
      <c r="U36" s="21">
        <v>8.8900000000000007E-2</v>
      </c>
      <c r="V36" s="24"/>
      <c r="W36" s="19"/>
      <c r="X36" s="18"/>
      <c r="Y36" s="19"/>
      <c r="Z36" s="18"/>
      <c r="AA36" s="19"/>
      <c r="AB36" s="18"/>
      <c r="AC36" s="19"/>
      <c r="AD36" s="18"/>
      <c r="AE36" s="19"/>
      <c r="AF36" s="18"/>
      <c r="AG36" s="19"/>
      <c r="AH36" s="18"/>
      <c r="AI36" s="19"/>
      <c r="AJ36" s="18"/>
      <c r="AK36" s="19"/>
      <c r="AL36" s="18"/>
      <c r="AM36" s="19"/>
    </row>
    <row r="37" spans="1:39">
      <c r="A37" s="18" t="s">
        <v>54</v>
      </c>
      <c r="B37" s="24">
        <v>1</v>
      </c>
      <c r="C37" s="21">
        <v>0.26629999999999998</v>
      </c>
      <c r="D37" s="24"/>
      <c r="E37" s="25"/>
      <c r="F37" s="21"/>
      <c r="G37" s="24"/>
      <c r="H37" s="25"/>
      <c r="I37" s="21"/>
      <c r="J37" s="24"/>
      <c r="K37" s="21"/>
      <c r="L37" s="26">
        <v>1</v>
      </c>
      <c r="M37" s="21">
        <v>3.0700000000000002E-2</v>
      </c>
      <c r="N37" s="24"/>
      <c r="O37" s="25"/>
      <c r="P37" s="21"/>
      <c r="Q37" s="24"/>
      <c r="R37" s="25"/>
      <c r="S37" s="21"/>
      <c r="T37" s="27"/>
      <c r="U37" s="21"/>
      <c r="V37" s="24"/>
      <c r="W37" s="19"/>
      <c r="X37" s="18"/>
      <c r="Y37" s="19"/>
      <c r="Z37" s="18"/>
      <c r="AA37" s="19"/>
      <c r="AB37" s="18"/>
      <c r="AC37" s="19"/>
      <c r="AD37" s="18"/>
      <c r="AE37" s="19"/>
      <c r="AF37" s="18"/>
      <c r="AG37" s="19"/>
      <c r="AH37" s="18"/>
      <c r="AI37" s="19"/>
      <c r="AJ37" s="18"/>
      <c r="AK37" s="19"/>
      <c r="AL37" s="18"/>
      <c r="AM37" s="19"/>
    </row>
    <row r="38" spans="1:39">
      <c r="A38" s="18" t="s">
        <v>55</v>
      </c>
      <c r="B38" s="24">
        <v>1</v>
      </c>
      <c r="C38" s="21">
        <v>0.15620000000000001</v>
      </c>
      <c r="D38" s="24"/>
      <c r="E38" s="25"/>
      <c r="F38" s="21"/>
      <c r="G38" s="24"/>
      <c r="H38" s="25"/>
      <c r="I38" s="21"/>
      <c r="J38" s="24">
        <v>1</v>
      </c>
      <c r="K38" s="21">
        <v>0.18459999999999999</v>
      </c>
      <c r="L38" s="26">
        <v>1</v>
      </c>
      <c r="M38" s="21">
        <v>0.15579999999999999</v>
      </c>
      <c r="N38" s="24">
        <v>1</v>
      </c>
      <c r="O38" s="25">
        <v>47659.9</v>
      </c>
      <c r="P38" s="21" t="e">
        <f>O38/#REF!</f>
        <v>#REF!</v>
      </c>
      <c r="Q38" s="24"/>
      <c r="R38" s="25"/>
      <c r="S38" s="21"/>
      <c r="T38" s="27">
        <f t="shared" si="0"/>
        <v>1</v>
      </c>
      <c r="U38" s="21">
        <v>0.1082</v>
      </c>
      <c r="V38" s="24"/>
      <c r="W38" s="19"/>
      <c r="X38" s="18"/>
      <c r="Y38" s="19"/>
      <c r="Z38" s="18"/>
      <c r="AA38" s="19"/>
      <c r="AB38" s="18"/>
      <c r="AC38" s="19"/>
      <c r="AD38" s="18"/>
      <c r="AE38" s="19"/>
      <c r="AF38" s="18"/>
      <c r="AG38" s="19"/>
      <c r="AH38" s="18"/>
      <c r="AI38" s="19"/>
      <c r="AJ38" s="18"/>
      <c r="AK38" s="19"/>
      <c r="AL38" s="18"/>
      <c r="AM38" s="19"/>
    </row>
    <row r="39" spans="1:39">
      <c r="A39" s="18" t="s">
        <v>56</v>
      </c>
      <c r="B39" s="24">
        <v>3</v>
      </c>
      <c r="C39" s="21">
        <v>0.17269999999999999</v>
      </c>
      <c r="D39" s="24"/>
      <c r="E39" s="25"/>
      <c r="F39" s="21"/>
      <c r="G39" s="24"/>
      <c r="H39" s="25"/>
      <c r="I39" s="21"/>
      <c r="J39" s="24">
        <v>2</v>
      </c>
      <c r="K39" s="21">
        <v>6.3899999999999998E-2</v>
      </c>
      <c r="L39" s="26">
        <v>2</v>
      </c>
      <c r="M39" s="21">
        <v>0.17349999999999999</v>
      </c>
      <c r="N39" s="24">
        <v>1</v>
      </c>
      <c r="O39" s="25">
        <v>40145.199999999997</v>
      </c>
      <c r="P39" s="21" t="e">
        <f>O39/#REF!</f>
        <v>#REF!</v>
      </c>
      <c r="Q39" s="24">
        <v>1</v>
      </c>
      <c r="R39" s="25">
        <v>19009.03</v>
      </c>
      <c r="S39" s="21" t="e">
        <f>R39/#REF!</f>
        <v>#REF!</v>
      </c>
      <c r="T39" s="27">
        <f t="shared" si="0"/>
        <v>2</v>
      </c>
      <c r="U39" s="21">
        <v>5.91E-2</v>
      </c>
      <c r="V39" s="24"/>
      <c r="W39" s="19"/>
      <c r="X39" s="18"/>
      <c r="Y39" s="19"/>
      <c r="Z39" s="18"/>
      <c r="AA39" s="19"/>
      <c r="AB39" s="18"/>
      <c r="AC39" s="19"/>
      <c r="AD39" s="18"/>
      <c r="AE39" s="19"/>
      <c r="AF39" s="18">
        <v>1</v>
      </c>
      <c r="AG39" s="19">
        <v>3.9199999999999999E-2</v>
      </c>
      <c r="AH39" s="18"/>
      <c r="AI39" s="19"/>
      <c r="AJ39" s="18"/>
      <c r="AK39" s="19"/>
      <c r="AL39" s="18"/>
      <c r="AM39" s="19"/>
    </row>
    <row r="40" spans="1:39">
      <c r="A40" s="18" t="s">
        <v>57</v>
      </c>
      <c r="B40" s="24"/>
      <c r="C40" s="21"/>
      <c r="D40" s="24"/>
      <c r="E40" s="25"/>
      <c r="F40" s="21"/>
      <c r="G40" s="24"/>
      <c r="H40" s="25"/>
      <c r="I40" s="21"/>
      <c r="J40" s="24">
        <v>1</v>
      </c>
      <c r="K40" s="21">
        <v>0.15279999999999999</v>
      </c>
      <c r="L40" s="26">
        <v>1</v>
      </c>
      <c r="M40" s="21">
        <v>0.24</v>
      </c>
      <c r="N40" s="24"/>
      <c r="O40" s="25"/>
      <c r="P40" s="21"/>
      <c r="Q40" s="24">
        <v>1</v>
      </c>
      <c r="R40" s="25">
        <v>40681.56</v>
      </c>
      <c r="S40" s="21" t="e">
        <f>R40/#REF!</f>
        <v>#REF!</v>
      </c>
      <c r="T40" s="27">
        <f t="shared" si="0"/>
        <v>1</v>
      </c>
      <c r="U40" s="21">
        <v>0.1018</v>
      </c>
      <c r="V40" s="24"/>
      <c r="W40" s="19"/>
      <c r="X40" s="18"/>
      <c r="Y40" s="19"/>
      <c r="Z40" s="18"/>
      <c r="AA40" s="19"/>
      <c r="AB40" s="18"/>
      <c r="AC40" s="19"/>
      <c r="AD40" s="18"/>
      <c r="AE40" s="19"/>
      <c r="AF40" s="18"/>
      <c r="AG40" s="19"/>
      <c r="AH40" s="18"/>
      <c r="AI40" s="19"/>
      <c r="AJ40" s="18"/>
      <c r="AK40" s="19"/>
      <c r="AL40" s="18"/>
      <c r="AM40" s="19"/>
    </row>
    <row r="41" spans="1:39">
      <c r="A41" s="18" t="s">
        <v>58</v>
      </c>
      <c r="B41" s="24">
        <v>1</v>
      </c>
      <c r="C41" s="21">
        <v>0.44130000000000003</v>
      </c>
      <c r="D41" s="24"/>
      <c r="E41" s="25"/>
      <c r="F41" s="21"/>
      <c r="G41" s="24"/>
      <c r="H41" s="25"/>
      <c r="I41" s="21"/>
      <c r="J41" s="24"/>
      <c r="K41" s="21"/>
      <c r="L41" s="26">
        <v>0</v>
      </c>
      <c r="M41" s="21"/>
      <c r="N41" s="24"/>
      <c r="O41" s="25"/>
      <c r="P41" s="21"/>
      <c r="Q41" s="24"/>
      <c r="R41" s="25"/>
      <c r="S41" s="21"/>
      <c r="T41" s="27"/>
      <c r="U41" s="21"/>
      <c r="V41" s="24"/>
      <c r="W41" s="19"/>
      <c r="X41" s="18"/>
      <c r="Y41" s="19"/>
      <c r="Z41" s="18"/>
      <c r="AA41" s="19"/>
      <c r="AB41" s="18"/>
      <c r="AC41" s="19"/>
      <c r="AD41" s="18"/>
      <c r="AE41" s="19"/>
      <c r="AF41" s="18"/>
      <c r="AG41" s="19"/>
      <c r="AH41" s="18"/>
      <c r="AI41" s="19"/>
      <c r="AJ41" s="18"/>
      <c r="AK41" s="19"/>
      <c r="AL41" s="18"/>
      <c r="AM41" s="19"/>
    </row>
    <row r="42" spans="1:39">
      <c r="A42" s="18" t="s">
        <v>59</v>
      </c>
      <c r="B42" s="24">
        <v>1</v>
      </c>
      <c r="C42" s="21">
        <v>0.21060000000000001</v>
      </c>
      <c r="D42" s="24"/>
      <c r="E42" s="25"/>
      <c r="F42" s="21"/>
      <c r="G42" s="24"/>
      <c r="H42" s="25"/>
      <c r="I42" s="21"/>
      <c r="J42" s="24">
        <v>1</v>
      </c>
      <c r="K42" s="21">
        <v>0.2268</v>
      </c>
      <c r="L42" s="26">
        <v>0</v>
      </c>
      <c r="M42" s="21"/>
      <c r="N42" s="24"/>
      <c r="O42" s="25"/>
      <c r="P42" s="21"/>
      <c r="Q42" s="24"/>
      <c r="R42" s="25"/>
      <c r="S42" s="21"/>
      <c r="T42" s="27"/>
      <c r="U42" s="21"/>
      <c r="V42" s="24"/>
      <c r="W42" s="19"/>
      <c r="X42" s="18"/>
      <c r="Y42" s="19"/>
      <c r="Z42" s="18"/>
      <c r="AA42" s="19"/>
      <c r="AB42" s="18"/>
      <c r="AC42" s="19"/>
      <c r="AD42" s="18"/>
      <c r="AE42" s="19"/>
      <c r="AF42" s="18"/>
      <c r="AG42" s="19"/>
      <c r="AH42" s="18"/>
      <c r="AI42" s="19"/>
      <c r="AJ42" s="18"/>
      <c r="AK42" s="19"/>
      <c r="AL42" s="18"/>
      <c r="AM42" s="19"/>
    </row>
    <row r="43" spans="1:39">
      <c r="A43" s="18" t="s">
        <v>60</v>
      </c>
      <c r="B43" s="24"/>
      <c r="C43" s="21"/>
      <c r="D43" s="24"/>
      <c r="E43" s="25"/>
      <c r="F43" s="21"/>
      <c r="G43" s="24"/>
      <c r="H43" s="25"/>
      <c r="I43" s="21"/>
      <c r="J43" s="24"/>
      <c r="K43" s="21"/>
      <c r="L43" s="26">
        <v>0</v>
      </c>
      <c r="M43" s="21"/>
      <c r="N43" s="24"/>
      <c r="O43" s="25"/>
      <c r="P43" s="21"/>
      <c r="Q43" s="24"/>
      <c r="R43" s="25"/>
      <c r="S43" s="21"/>
      <c r="T43" s="27"/>
      <c r="U43" s="21"/>
      <c r="V43" s="24"/>
      <c r="W43" s="19"/>
      <c r="X43" s="18"/>
      <c r="Y43" s="19"/>
      <c r="Z43" s="18"/>
      <c r="AA43" s="19"/>
      <c r="AB43" s="18"/>
      <c r="AC43" s="19"/>
      <c r="AD43" s="18"/>
      <c r="AE43" s="19"/>
      <c r="AF43" s="18"/>
      <c r="AG43" s="19"/>
      <c r="AH43" s="18"/>
      <c r="AI43" s="19"/>
      <c r="AJ43" s="18"/>
      <c r="AK43" s="19"/>
      <c r="AL43" s="18"/>
      <c r="AM43" s="19"/>
    </row>
    <row r="44" spans="1:39">
      <c r="A44" s="18" t="s">
        <v>61</v>
      </c>
      <c r="B44" s="24">
        <v>3</v>
      </c>
      <c r="C44" s="21">
        <v>0.13270000000000001</v>
      </c>
      <c r="D44" s="24"/>
      <c r="E44" s="25"/>
      <c r="F44" s="21"/>
      <c r="G44" s="24"/>
      <c r="H44" s="25"/>
      <c r="I44" s="21"/>
      <c r="J44" s="24">
        <v>2</v>
      </c>
      <c r="K44" s="21">
        <v>8.8400000000000006E-2</v>
      </c>
      <c r="L44" s="26">
        <v>1</v>
      </c>
      <c r="M44" s="21">
        <v>4.9000000000000002E-2</v>
      </c>
      <c r="N44" s="24"/>
      <c r="O44" s="25"/>
      <c r="P44" s="21"/>
      <c r="Q44" s="24">
        <v>1</v>
      </c>
      <c r="R44" s="25">
        <v>42162.6</v>
      </c>
      <c r="S44" s="21" t="e">
        <f>R44/#REF!</f>
        <v>#REF!</v>
      </c>
      <c r="T44" s="27">
        <f t="shared" si="0"/>
        <v>1</v>
      </c>
      <c r="U44" s="21">
        <v>3.4799999999999998E-2</v>
      </c>
      <c r="V44" s="24"/>
      <c r="W44" s="19"/>
      <c r="X44" s="18"/>
      <c r="Y44" s="19"/>
      <c r="Z44" s="18"/>
      <c r="AA44" s="19"/>
      <c r="AB44" s="18"/>
      <c r="AC44" s="19"/>
      <c r="AD44" s="18"/>
      <c r="AE44" s="19"/>
      <c r="AF44" s="18">
        <v>1</v>
      </c>
      <c r="AG44" s="19">
        <v>6.9000000000000006E-2</v>
      </c>
      <c r="AH44" s="18"/>
      <c r="AI44" s="19"/>
      <c r="AJ44" s="18"/>
      <c r="AK44" s="19"/>
      <c r="AL44" s="18"/>
      <c r="AM44" s="19"/>
    </row>
    <row r="45" spans="1:39">
      <c r="A45" s="18" t="s">
        <v>62</v>
      </c>
      <c r="B45" s="24">
        <v>2</v>
      </c>
      <c r="C45" s="21">
        <v>0.16400000000000001</v>
      </c>
      <c r="D45" s="24"/>
      <c r="E45" s="25"/>
      <c r="F45" s="21"/>
      <c r="G45" s="24"/>
      <c r="H45" s="25"/>
      <c r="I45" s="21"/>
      <c r="J45" s="24">
        <v>1</v>
      </c>
      <c r="K45" s="21">
        <v>0.15939999999999999</v>
      </c>
      <c r="L45" s="26">
        <v>1</v>
      </c>
      <c r="M45" s="21">
        <v>0.12670000000000001</v>
      </c>
      <c r="N45" s="24"/>
      <c r="O45" s="25"/>
      <c r="P45" s="21"/>
      <c r="Q45" s="24"/>
      <c r="R45" s="25"/>
      <c r="S45" s="21"/>
      <c r="T45" s="27"/>
      <c r="U45" s="21"/>
      <c r="V45" s="24"/>
      <c r="W45" s="19"/>
      <c r="X45" s="18"/>
      <c r="Y45" s="19"/>
      <c r="Z45" s="18"/>
      <c r="AA45" s="19"/>
      <c r="AB45" s="18"/>
      <c r="AC45" s="19"/>
      <c r="AD45" s="18"/>
      <c r="AE45" s="19"/>
      <c r="AF45" s="18"/>
      <c r="AG45" s="19"/>
      <c r="AH45" s="18"/>
      <c r="AI45" s="19"/>
      <c r="AJ45" s="18"/>
      <c r="AK45" s="19"/>
      <c r="AL45" s="18"/>
      <c r="AM45" s="19"/>
    </row>
    <row r="46" spans="1:39">
      <c r="A46" s="18" t="s">
        <v>63</v>
      </c>
      <c r="B46" s="24">
        <v>1</v>
      </c>
      <c r="C46" s="21">
        <v>0.13789999999999999</v>
      </c>
      <c r="D46" s="24"/>
      <c r="E46" s="25"/>
      <c r="F46" s="21"/>
      <c r="G46" s="24"/>
      <c r="H46" s="25"/>
      <c r="I46" s="21"/>
      <c r="J46" s="24">
        <v>1</v>
      </c>
      <c r="K46" s="21">
        <v>0.1656</v>
      </c>
      <c r="L46" s="26">
        <v>0</v>
      </c>
      <c r="M46" s="21"/>
      <c r="N46" s="24"/>
      <c r="O46" s="25"/>
      <c r="P46" s="21"/>
      <c r="Q46" s="24">
        <v>1</v>
      </c>
      <c r="R46" s="25">
        <v>30176.51</v>
      </c>
      <c r="S46" s="21" t="e">
        <f>R46/#REF!</f>
        <v>#REF!</v>
      </c>
      <c r="T46" s="27">
        <f t="shared" si="0"/>
        <v>1</v>
      </c>
      <c r="U46" s="21">
        <v>5.6899999999999999E-2</v>
      </c>
      <c r="V46" s="24"/>
      <c r="W46" s="19"/>
      <c r="X46" s="18"/>
      <c r="Y46" s="19"/>
      <c r="Z46" s="18"/>
      <c r="AA46" s="19"/>
      <c r="AB46" s="18"/>
      <c r="AC46" s="19"/>
      <c r="AD46" s="18"/>
      <c r="AE46" s="19"/>
      <c r="AF46" s="18"/>
      <c r="AG46" s="19"/>
      <c r="AH46" s="18"/>
      <c r="AI46" s="19"/>
      <c r="AJ46" s="18"/>
      <c r="AK46" s="19"/>
      <c r="AL46" s="18"/>
      <c r="AM46" s="19"/>
    </row>
    <row r="47" spans="1:39">
      <c r="A47" s="18" t="s">
        <v>64</v>
      </c>
      <c r="B47" s="24">
        <v>1</v>
      </c>
      <c r="C47" s="21">
        <v>0.13100000000000001</v>
      </c>
      <c r="D47" s="24"/>
      <c r="E47" s="25"/>
      <c r="F47" s="21"/>
      <c r="G47" s="24"/>
      <c r="H47" s="25"/>
      <c r="I47" s="21"/>
      <c r="J47" s="24">
        <v>1</v>
      </c>
      <c r="K47" s="21">
        <v>0.17380000000000001</v>
      </c>
      <c r="L47" s="26">
        <v>1</v>
      </c>
      <c r="M47" s="21">
        <v>0.17030000000000001</v>
      </c>
      <c r="N47" s="24"/>
      <c r="O47" s="25"/>
      <c r="P47" s="21"/>
      <c r="Q47" s="24">
        <v>1</v>
      </c>
      <c r="R47" s="25">
        <v>24844.1</v>
      </c>
      <c r="S47" s="21" t="e">
        <f>R47/#REF!</f>
        <v>#REF!</v>
      </c>
      <c r="T47" s="27">
        <f t="shared" si="0"/>
        <v>1</v>
      </c>
      <c r="U47" s="21">
        <v>6.6699999999999995E-2</v>
      </c>
      <c r="V47" s="24"/>
      <c r="W47" s="19"/>
      <c r="X47" s="18"/>
      <c r="Y47" s="19"/>
      <c r="Z47" s="18"/>
      <c r="AA47" s="19"/>
      <c r="AB47" s="18"/>
      <c r="AC47" s="19"/>
      <c r="AD47" s="18"/>
      <c r="AE47" s="19"/>
      <c r="AF47" s="18"/>
      <c r="AG47" s="19"/>
      <c r="AH47" s="18"/>
      <c r="AI47" s="19"/>
      <c r="AJ47" s="18"/>
      <c r="AK47" s="19"/>
      <c r="AL47" s="18"/>
      <c r="AM47" s="19"/>
    </row>
    <row r="48" spans="1:39">
      <c r="A48" s="18" t="s">
        <v>65</v>
      </c>
      <c r="B48" s="24">
        <v>2</v>
      </c>
      <c r="C48" s="21">
        <v>0.27529999999999999</v>
      </c>
      <c r="D48" s="24"/>
      <c r="E48" s="25"/>
      <c r="F48" s="21"/>
      <c r="G48" s="24"/>
      <c r="H48" s="25"/>
      <c r="I48" s="21"/>
      <c r="J48" s="24">
        <v>1</v>
      </c>
      <c r="K48" s="21">
        <v>0.14399999999999999</v>
      </c>
      <c r="L48" s="26">
        <v>0</v>
      </c>
      <c r="M48" s="21"/>
      <c r="N48" s="24"/>
      <c r="O48" s="25"/>
      <c r="P48" s="21"/>
      <c r="Q48" s="24">
        <v>1</v>
      </c>
      <c r="R48" s="25">
        <v>23970.9</v>
      </c>
      <c r="S48" s="21" t="e">
        <f>R48/#REF!</f>
        <v>#REF!</v>
      </c>
      <c r="T48" s="27">
        <f t="shared" si="0"/>
        <v>1</v>
      </c>
      <c r="U48" s="21">
        <v>4.6199999999999998E-2</v>
      </c>
      <c r="V48" s="24"/>
      <c r="W48" s="19"/>
      <c r="X48" s="18"/>
      <c r="Y48" s="19"/>
      <c r="Z48" s="18"/>
      <c r="AA48" s="19"/>
      <c r="AB48" s="18"/>
      <c r="AC48" s="19"/>
      <c r="AD48" s="18"/>
      <c r="AE48" s="19"/>
      <c r="AF48" s="18"/>
      <c r="AG48" s="19"/>
      <c r="AH48" s="18"/>
      <c r="AI48" s="19"/>
      <c r="AJ48" s="18"/>
      <c r="AK48" s="19"/>
      <c r="AL48" s="18"/>
      <c r="AM48" s="19"/>
    </row>
    <row r="49" spans="1:39">
      <c r="A49" s="18" t="s">
        <v>66</v>
      </c>
      <c r="B49" s="24">
        <v>1</v>
      </c>
      <c r="C49" s="21">
        <v>0.12180000000000001</v>
      </c>
      <c r="D49" s="24"/>
      <c r="E49" s="25"/>
      <c r="F49" s="21"/>
      <c r="G49" s="24"/>
      <c r="H49" s="25"/>
      <c r="I49" s="21"/>
      <c r="J49" s="24">
        <v>1</v>
      </c>
      <c r="K49" s="21">
        <v>0.22320000000000001</v>
      </c>
      <c r="L49" s="26">
        <v>1</v>
      </c>
      <c r="M49" s="21">
        <v>0.12770000000000001</v>
      </c>
      <c r="N49" s="24"/>
      <c r="O49" s="25"/>
      <c r="P49" s="21"/>
      <c r="Q49" s="24">
        <v>1</v>
      </c>
      <c r="R49" s="25">
        <v>26425.95</v>
      </c>
      <c r="S49" s="21" t="e">
        <f>R49/#REF!</f>
        <v>#REF!</v>
      </c>
      <c r="T49" s="27">
        <f t="shared" si="0"/>
        <v>1</v>
      </c>
      <c r="U49" s="21">
        <v>7.1499999999999994E-2</v>
      </c>
      <c r="V49" s="24"/>
      <c r="W49" s="19"/>
      <c r="X49" s="18"/>
      <c r="Y49" s="19"/>
      <c r="Z49" s="18"/>
      <c r="AA49" s="19"/>
      <c r="AB49" s="18"/>
      <c r="AC49" s="19"/>
      <c r="AD49" s="18"/>
      <c r="AE49" s="19"/>
      <c r="AF49" s="18"/>
      <c r="AG49" s="19"/>
      <c r="AH49" s="18"/>
      <c r="AI49" s="19"/>
      <c r="AJ49" s="18"/>
      <c r="AK49" s="19"/>
      <c r="AL49" s="18"/>
      <c r="AM49" s="19"/>
    </row>
    <row r="50" spans="1:39">
      <c r="A50" s="18" t="s">
        <v>67</v>
      </c>
      <c r="B50" s="24">
        <v>2</v>
      </c>
      <c r="C50" s="21">
        <v>0.22459999999999999</v>
      </c>
      <c r="D50" s="24"/>
      <c r="E50" s="25"/>
      <c r="F50" s="21"/>
      <c r="G50" s="24"/>
      <c r="H50" s="25"/>
      <c r="I50" s="21"/>
      <c r="J50" s="24"/>
      <c r="K50" s="21"/>
      <c r="L50" s="26">
        <v>0</v>
      </c>
      <c r="M50" s="21"/>
      <c r="N50" s="24"/>
      <c r="O50" s="25"/>
      <c r="P50" s="21"/>
      <c r="Q50" s="24">
        <v>1</v>
      </c>
      <c r="R50" s="25">
        <v>26906.6</v>
      </c>
      <c r="S50" s="21" t="e">
        <f>R50/#REF!</f>
        <v>#REF!</v>
      </c>
      <c r="T50" s="27">
        <f t="shared" si="0"/>
        <v>1</v>
      </c>
      <c r="U50" s="21">
        <v>4.58E-2</v>
      </c>
      <c r="V50" s="24"/>
      <c r="W50" s="19"/>
      <c r="X50" s="18"/>
      <c r="Y50" s="19"/>
      <c r="Z50" s="18"/>
      <c r="AA50" s="19"/>
      <c r="AB50" s="18"/>
      <c r="AC50" s="19"/>
      <c r="AD50" s="18"/>
      <c r="AE50" s="19"/>
      <c r="AF50" s="18"/>
      <c r="AG50" s="19"/>
      <c r="AH50" s="18"/>
      <c r="AI50" s="19"/>
      <c r="AJ50" s="18"/>
      <c r="AK50" s="19"/>
      <c r="AL50" s="18"/>
      <c r="AM50" s="19"/>
    </row>
    <row r="51" spans="1:39">
      <c r="A51" s="17" t="s">
        <v>68</v>
      </c>
      <c r="B51" s="24"/>
      <c r="C51" s="21"/>
      <c r="D51" s="24"/>
      <c r="E51" s="25"/>
      <c r="F51" s="21"/>
      <c r="G51" s="24"/>
      <c r="H51" s="25"/>
      <c r="I51" s="21"/>
      <c r="J51" s="24"/>
      <c r="K51" s="21"/>
      <c r="L51" s="24"/>
      <c r="M51" s="21"/>
      <c r="N51" s="24"/>
      <c r="O51" s="25"/>
      <c r="P51" s="21"/>
      <c r="Q51" s="24"/>
      <c r="R51" s="25"/>
      <c r="S51" s="21"/>
      <c r="T51" s="27"/>
      <c r="U51" s="21"/>
      <c r="V51" s="24"/>
      <c r="W51" s="19"/>
      <c r="X51" s="18"/>
      <c r="Y51" s="19"/>
      <c r="Z51" s="18"/>
      <c r="AA51" s="19"/>
      <c r="AB51" s="18"/>
      <c r="AC51" s="19"/>
      <c r="AD51" s="18"/>
      <c r="AE51" s="19"/>
      <c r="AF51" s="18"/>
      <c r="AG51" s="19"/>
      <c r="AH51" s="18"/>
      <c r="AI51" s="19"/>
      <c r="AJ51" s="18"/>
      <c r="AK51" s="19"/>
      <c r="AL51" s="18"/>
      <c r="AM51" s="19"/>
    </row>
    <row r="52" spans="1:39">
      <c r="A52" s="18" t="s">
        <v>69</v>
      </c>
      <c r="B52" s="24">
        <v>2</v>
      </c>
      <c r="C52" s="21">
        <v>0.24199999999999999</v>
      </c>
      <c r="D52" s="24"/>
      <c r="E52" s="25"/>
      <c r="F52" s="21"/>
      <c r="G52" s="24"/>
      <c r="H52" s="25"/>
      <c r="I52" s="21"/>
      <c r="J52" s="24">
        <v>1</v>
      </c>
      <c r="K52" s="21">
        <v>9.2999999999999999E-2</v>
      </c>
      <c r="L52" s="26">
        <v>1</v>
      </c>
      <c r="M52" s="21">
        <v>0.15040000000000001</v>
      </c>
      <c r="N52" s="24"/>
      <c r="O52" s="25"/>
      <c r="P52" s="21"/>
      <c r="Q52" s="24">
        <v>1</v>
      </c>
      <c r="R52" s="25">
        <v>33164.199999999997</v>
      </c>
      <c r="S52" s="21" t="e">
        <f>R52/#REF!</f>
        <v>#REF!</v>
      </c>
      <c r="T52" s="27">
        <f t="shared" si="0"/>
        <v>1</v>
      </c>
      <c r="U52" s="21">
        <v>6.0400000000000002E-2</v>
      </c>
      <c r="V52" s="24"/>
      <c r="W52" s="19"/>
      <c r="X52" s="18"/>
      <c r="Y52" s="19"/>
      <c r="Z52" s="18"/>
      <c r="AA52" s="19"/>
      <c r="AB52" s="18"/>
      <c r="AC52" s="19"/>
      <c r="AD52" s="18"/>
      <c r="AE52" s="19"/>
      <c r="AF52" s="18"/>
      <c r="AG52" s="19"/>
      <c r="AH52" s="18"/>
      <c r="AI52" s="19"/>
      <c r="AJ52" s="18"/>
      <c r="AK52" s="19"/>
      <c r="AL52" s="18"/>
      <c r="AM52" s="19"/>
    </row>
    <row r="53" spans="1:39">
      <c r="A53" s="18" t="s">
        <v>70</v>
      </c>
      <c r="B53" s="24">
        <v>2</v>
      </c>
      <c r="C53" s="21">
        <v>8.1699999999999995E-2</v>
      </c>
      <c r="D53" s="24"/>
      <c r="E53" s="25"/>
      <c r="F53" s="21"/>
      <c r="G53" s="24"/>
      <c r="H53" s="25"/>
      <c r="I53" s="21"/>
      <c r="J53" s="28"/>
      <c r="K53" s="21"/>
      <c r="L53" s="24"/>
      <c r="M53" s="21"/>
      <c r="N53" s="24"/>
      <c r="O53" s="25"/>
      <c r="P53" s="21"/>
      <c r="Q53" s="24">
        <v>1</v>
      </c>
      <c r="R53" s="25">
        <v>36966.720000000001</v>
      </c>
      <c r="S53" s="21" t="e">
        <f>R53/#REF!</f>
        <v>#REF!</v>
      </c>
      <c r="T53" s="27">
        <f t="shared" si="0"/>
        <v>1</v>
      </c>
      <c r="U53" s="21">
        <v>2.58E-2</v>
      </c>
      <c r="V53" s="24"/>
      <c r="W53" s="19"/>
      <c r="X53" s="18">
        <v>1</v>
      </c>
      <c r="Y53" s="19">
        <v>1.0200000000000001E-2</v>
      </c>
      <c r="Z53" s="18"/>
      <c r="AA53" s="19"/>
      <c r="AB53" s="18"/>
      <c r="AC53" s="19"/>
      <c r="AD53" s="18"/>
      <c r="AE53" s="19"/>
      <c r="AG53" s="19"/>
      <c r="AH53" s="18">
        <v>1</v>
      </c>
      <c r="AI53" s="19">
        <v>8.8000000000000005E-3</v>
      </c>
      <c r="AJ53" s="18"/>
      <c r="AK53" s="19"/>
      <c r="AL53" s="18"/>
      <c r="AM53" s="19"/>
    </row>
    <row r="54" spans="1:39">
      <c r="A54" s="18" t="s">
        <v>71</v>
      </c>
      <c r="B54" s="24">
        <v>28</v>
      </c>
      <c r="C54" s="21">
        <v>0.26129999999999998</v>
      </c>
      <c r="D54" s="24"/>
      <c r="E54" s="25"/>
      <c r="F54" s="21"/>
      <c r="G54" s="24"/>
      <c r="H54" s="25"/>
      <c r="I54" s="21"/>
      <c r="J54" s="24">
        <v>22</v>
      </c>
      <c r="K54" s="21">
        <v>0.18740000000000001</v>
      </c>
      <c r="L54" s="26">
        <v>13</v>
      </c>
      <c r="M54" s="21">
        <v>0.1041</v>
      </c>
      <c r="N54" s="24">
        <v>5</v>
      </c>
      <c r="O54" s="25">
        <v>294925</v>
      </c>
      <c r="P54" s="21" t="e">
        <f>O54/#REF!</f>
        <v>#REF!</v>
      </c>
      <c r="Q54" s="24">
        <v>4</v>
      </c>
      <c r="R54" s="25">
        <v>201802.5</v>
      </c>
      <c r="S54" s="21" t="e">
        <f>R54/#REF!</f>
        <v>#REF!</v>
      </c>
      <c r="T54" s="27">
        <f t="shared" si="0"/>
        <v>9</v>
      </c>
      <c r="U54" s="21">
        <v>5.6899999999999999E-2</v>
      </c>
      <c r="V54" s="24"/>
      <c r="W54" s="19"/>
      <c r="X54" s="18">
        <v>1</v>
      </c>
      <c r="Y54" s="19">
        <v>1.3100000000000001E-2</v>
      </c>
      <c r="Z54" s="18"/>
      <c r="AA54" s="19"/>
      <c r="AB54" s="18"/>
      <c r="AC54" s="19"/>
      <c r="AD54" s="18"/>
      <c r="AE54" s="19"/>
      <c r="AF54" s="18">
        <v>2</v>
      </c>
      <c r="AG54" s="19">
        <v>5.3E-3</v>
      </c>
      <c r="AH54" s="18"/>
      <c r="AI54" s="19"/>
      <c r="AJ54" s="18"/>
      <c r="AK54" s="19"/>
      <c r="AL54" s="18"/>
      <c r="AM54" s="19"/>
    </row>
  </sheetData>
  <mergeCells count="19">
    <mergeCell ref="AH3:AI3"/>
    <mergeCell ref="AJ3:AK3"/>
    <mergeCell ref="AL3:AM3"/>
    <mergeCell ref="V3:W3"/>
    <mergeCell ref="X3:Y3"/>
    <mergeCell ref="Z3:AA3"/>
    <mergeCell ref="AB3:AC3"/>
    <mergeCell ref="AD3:AE3"/>
    <mergeCell ref="AF3:AG3"/>
    <mergeCell ref="A2:A4"/>
    <mergeCell ref="B2:AM2"/>
    <mergeCell ref="B3:C3"/>
    <mergeCell ref="D3:F3"/>
    <mergeCell ref="G3:I3"/>
    <mergeCell ref="J3:K3"/>
    <mergeCell ref="L3:M3"/>
    <mergeCell ref="N3:P3"/>
    <mergeCell ref="Q3:S3"/>
    <mergeCell ref="T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>
      <selection activeCell="X16" sqref="X16"/>
    </sheetView>
  </sheetViews>
  <sheetFormatPr defaultRowHeight="14.25"/>
  <cols>
    <col min="1" max="1" width="27.7109375" style="35" customWidth="1"/>
    <col min="2" max="2" width="9.42578125" style="36" customWidth="1"/>
    <col min="3" max="3" width="11.5703125" style="38" customWidth="1"/>
    <col min="4" max="4" width="9.42578125" style="37" customWidth="1"/>
    <col min="5" max="5" width="9.42578125" style="38" customWidth="1"/>
    <col min="6" max="6" width="9.42578125" style="36" customWidth="1"/>
    <col min="7" max="9" width="9.42578125" style="38" customWidth="1"/>
    <col min="10" max="10" width="9.42578125" style="34" customWidth="1"/>
    <col min="11" max="13" width="9.42578125" style="38" customWidth="1"/>
    <col min="14" max="14" width="9.42578125" style="34" customWidth="1"/>
    <col min="15" max="15" width="9.42578125" style="38" customWidth="1"/>
    <col min="16" max="16" width="9.42578125" style="34" customWidth="1"/>
    <col min="17" max="17" width="9.42578125" style="38" customWidth="1"/>
    <col min="18" max="18" width="9.42578125" style="34" customWidth="1"/>
    <col min="19" max="19" width="9.42578125" style="38" customWidth="1"/>
    <col min="20" max="20" width="9.42578125" style="34" customWidth="1"/>
    <col min="21" max="21" width="9.42578125" style="38" customWidth="1"/>
    <col min="22" max="22" width="9.42578125" style="34" customWidth="1"/>
    <col min="23" max="23" width="9.42578125" style="38" customWidth="1"/>
    <col min="24" max="154" width="9.140625" style="34"/>
    <col min="155" max="155" width="29.28515625" style="34" customWidth="1"/>
    <col min="156" max="156" width="17.85546875" style="34" customWidth="1"/>
    <col min="157" max="157" width="16.5703125" style="34" customWidth="1"/>
    <col min="158" max="158" width="11.85546875" style="34" customWidth="1"/>
    <col min="159" max="159" width="16" style="34" customWidth="1"/>
    <col min="160" max="160" width="14.140625" style="34" customWidth="1"/>
    <col min="161" max="161" width="10.28515625" style="34" customWidth="1"/>
    <col min="162" max="162" width="16" style="34" customWidth="1"/>
    <col min="163" max="163" width="9.42578125" style="34" customWidth="1"/>
    <col min="164" max="164" width="18.140625" style="34" customWidth="1"/>
    <col min="165" max="165" width="13.28515625" style="34" customWidth="1"/>
    <col min="166" max="166" width="17.7109375" style="34" customWidth="1"/>
    <col min="167" max="167" width="12.7109375" style="34" customWidth="1"/>
    <col min="168" max="168" width="16" style="34" customWidth="1"/>
    <col min="169" max="169" width="12.7109375" style="34" customWidth="1"/>
    <col min="170" max="170" width="16" style="34" customWidth="1"/>
    <col min="171" max="171" width="11.85546875" style="34" customWidth="1"/>
    <col min="172" max="172" width="16" style="34" customWidth="1"/>
    <col min="173" max="173" width="11.140625" style="34" customWidth="1"/>
    <col min="174" max="174" width="16" style="34" customWidth="1"/>
    <col min="175" max="410" width="9.140625" style="34"/>
    <col min="411" max="411" width="29.28515625" style="34" customWidth="1"/>
    <col min="412" max="412" width="17.85546875" style="34" customWidth="1"/>
    <col min="413" max="413" width="16.5703125" style="34" customWidth="1"/>
    <col min="414" max="414" width="11.85546875" style="34" customWidth="1"/>
    <col min="415" max="415" width="16" style="34" customWidth="1"/>
    <col min="416" max="416" width="14.140625" style="34" customWidth="1"/>
    <col min="417" max="417" width="10.28515625" style="34" customWidth="1"/>
    <col min="418" max="418" width="16" style="34" customWidth="1"/>
    <col min="419" max="419" width="9.42578125" style="34" customWidth="1"/>
    <col min="420" max="420" width="18.140625" style="34" customWidth="1"/>
    <col min="421" max="421" width="13.28515625" style="34" customWidth="1"/>
    <col min="422" max="422" width="17.7109375" style="34" customWidth="1"/>
    <col min="423" max="423" width="12.7109375" style="34" customWidth="1"/>
    <col min="424" max="424" width="16" style="34" customWidth="1"/>
    <col min="425" max="425" width="12.7109375" style="34" customWidth="1"/>
    <col min="426" max="426" width="16" style="34" customWidth="1"/>
    <col min="427" max="427" width="11.85546875" style="34" customWidth="1"/>
    <col min="428" max="428" width="16" style="34" customWidth="1"/>
    <col min="429" max="429" width="11.140625" style="34" customWidth="1"/>
    <col min="430" max="430" width="16" style="34" customWidth="1"/>
    <col min="431" max="666" width="9.140625" style="34"/>
    <col min="667" max="667" width="29.28515625" style="34" customWidth="1"/>
    <col min="668" max="668" width="17.85546875" style="34" customWidth="1"/>
    <col min="669" max="669" width="16.5703125" style="34" customWidth="1"/>
    <col min="670" max="670" width="11.85546875" style="34" customWidth="1"/>
    <col min="671" max="671" width="16" style="34" customWidth="1"/>
    <col min="672" max="672" width="14.140625" style="34" customWidth="1"/>
    <col min="673" max="673" width="10.28515625" style="34" customWidth="1"/>
    <col min="674" max="674" width="16" style="34" customWidth="1"/>
    <col min="675" max="675" width="9.42578125" style="34" customWidth="1"/>
    <col min="676" max="676" width="18.140625" style="34" customWidth="1"/>
    <col min="677" max="677" width="13.28515625" style="34" customWidth="1"/>
    <col min="678" max="678" width="17.7109375" style="34" customWidth="1"/>
    <col min="679" max="679" width="12.7109375" style="34" customWidth="1"/>
    <col min="680" max="680" width="16" style="34" customWidth="1"/>
    <col min="681" max="681" width="12.7109375" style="34" customWidth="1"/>
    <col min="682" max="682" width="16" style="34" customWidth="1"/>
    <col min="683" max="683" width="11.85546875" style="34" customWidth="1"/>
    <col min="684" max="684" width="16" style="34" customWidth="1"/>
    <col min="685" max="685" width="11.140625" style="34" customWidth="1"/>
    <col min="686" max="686" width="16" style="34" customWidth="1"/>
    <col min="687" max="922" width="9.140625" style="34"/>
    <col min="923" max="923" width="29.28515625" style="34" customWidth="1"/>
    <col min="924" max="924" width="17.85546875" style="34" customWidth="1"/>
    <col min="925" max="925" width="16.5703125" style="34" customWidth="1"/>
    <col min="926" max="926" width="11.85546875" style="34" customWidth="1"/>
    <col min="927" max="927" width="16" style="34" customWidth="1"/>
    <col min="928" max="928" width="14.140625" style="34" customWidth="1"/>
    <col min="929" max="929" width="10.28515625" style="34" customWidth="1"/>
    <col min="930" max="930" width="16" style="34" customWidth="1"/>
    <col min="931" max="931" width="9.42578125" style="34" customWidth="1"/>
    <col min="932" max="932" width="18.140625" style="34" customWidth="1"/>
    <col min="933" max="933" width="13.28515625" style="34" customWidth="1"/>
    <col min="934" max="934" width="17.7109375" style="34" customWidth="1"/>
    <col min="935" max="935" width="12.7109375" style="34" customWidth="1"/>
    <col min="936" max="936" width="16" style="34" customWidth="1"/>
    <col min="937" max="937" width="12.7109375" style="34" customWidth="1"/>
    <col min="938" max="938" width="16" style="34" customWidth="1"/>
    <col min="939" max="939" width="11.85546875" style="34" customWidth="1"/>
    <col min="940" max="940" width="16" style="34" customWidth="1"/>
    <col min="941" max="941" width="11.140625" style="34" customWidth="1"/>
    <col min="942" max="942" width="16" style="34" customWidth="1"/>
    <col min="943" max="1178" width="9.140625" style="34"/>
    <col min="1179" max="1179" width="29.28515625" style="34" customWidth="1"/>
    <col min="1180" max="1180" width="17.85546875" style="34" customWidth="1"/>
    <col min="1181" max="1181" width="16.5703125" style="34" customWidth="1"/>
    <col min="1182" max="1182" width="11.85546875" style="34" customWidth="1"/>
    <col min="1183" max="1183" width="16" style="34" customWidth="1"/>
    <col min="1184" max="1184" width="14.140625" style="34" customWidth="1"/>
    <col min="1185" max="1185" width="10.28515625" style="34" customWidth="1"/>
    <col min="1186" max="1186" width="16" style="34" customWidth="1"/>
    <col min="1187" max="1187" width="9.42578125" style="34" customWidth="1"/>
    <col min="1188" max="1188" width="18.140625" style="34" customWidth="1"/>
    <col min="1189" max="1189" width="13.28515625" style="34" customWidth="1"/>
    <col min="1190" max="1190" width="17.7109375" style="34" customWidth="1"/>
    <col min="1191" max="1191" width="12.7109375" style="34" customWidth="1"/>
    <col min="1192" max="1192" width="16" style="34" customWidth="1"/>
    <col min="1193" max="1193" width="12.7109375" style="34" customWidth="1"/>
    <col min="1194" max="1194" width="16" style="34" customWidth="1"/>
    <col min="1195" max="1195" width="11.85546875" style="34" customWidth="1"/>
    <col min="1196" max="1196" width="16" style="34" customWidth="1"/>
    <col min="1197" max="1197" width="11.140625" style="34" customWidth="1"/>
    <col min="1198" max="1198" width="16" style="34" customWidth="1"/>
    <col min="1199" max="1434" width="9.140625" style="34"/>
    <col min="1435" max="1435" width="29.28515625" style="34" customWidth="1"/>
    <col min="1436" max="1436" width="17.85546875" style="34" customWidth="1"/>
    <col min="1437" max="1437" width="16.5703125" style="34" customWidth="1"/>
    <col min="1438" max="1438" width="11.85546875" style="34" customWidth="1"/>
    <col min="1439" max="1439" width="16" style="34" customWidth="1"/>
    <col min="1440" max="1440" width="14.140625" style="34" customWidth="1"/>
    <col min="1441" max="1441" width="10.28515625" style="34" customWidth="1"/>
    <col min="1442" max="1442" width="16" style="34" customWidth="1"/>
    <col min="1443" max="1443" width="9.42578125" style="34" customWidth="1"/>
    <col min="1444" max="1444" width="18.140625" style="34" customWidth="1"/>
    <col min="1445" max="1445" width="13.28515625" style="34" customWidth="1"/>
    <col min="1446" max="1446" width="17.7109375" style="34" customWidth="1"/>
    <col min="1447" max="1447" width="12.7109375" style="34" customWidth="1"/>
    <col min="1448" max="1448" width="16" style="34" customWidth="1"/>
    <col min="1449" max="1449" width="12.7109375" style="34" customWidth="1"/>
    <col min="1450" max="1450" width="16" style="34" customWidth="1"/>
    <col min="1451" max="1451" width="11.85546875" style="34" customWidth="1"/>
    <col min="1452" max="1452" width="16" style="34" customWidth="1"/>
    <col min="1453" max="1453" width="11.140625" style="34" customWidth="1"/>
    <col min="1454" max="1454" width="16" style="34" customWidth="1"/>
    <col min="1455" max="1690" width="9.140625" style="34"/>
    <col min="1691" max="1691" width="29.28515625" style="34" customWidth="1"/>
    <col min="1692" max="1692" width="17.85546875" style="34" customWidth="1"/>
    <col min="1693" max="1693" width="16.5703125" style="34" customWidth="1"/>
    <col min="1694" max="1694" width="11.85546875" style="34" customWidth="1"/>
    <col min="1695" max="1695" width="16" style="34" customWidth="1"/>
    <col min="1696" max="1696" width="14.140625" style="34" customWidth="1"/>
    <col min="1697" max="1697" width="10.28515625" style="34" customWidth="1"/>
    <col min="1698" max="1698" width="16" style="34" customWidth="1"/>
    <col min="1699" max="1699" width="9.42578125" style="34" customWidth="1"/>
    <col min="1700" max="1700" width="18.140625" style="34" customWidth="1"/>
    <col min="1701" max="1701" width="13.28515625" style="34" customWidth="1"/>
    <col min="1702" max="1702" width="17.7109375" style="34" customWidth="1"/>
    <col min="1703" max="1703" width="12.7109375" style="34" customWidth="1"/>
    <col min="1704" max="1704" width="16" style="34" customWidth="1"/>
    <col min="1705" max="1705" width="12.7109375" style="34" customWidth="1"/>
    <col min="1706" max="1706" width="16" style="34" customWidth="1"/>
    <col min="1707" max="1707" width="11.85546875" style="34" customWidth="1"/>
    <col min="1708" max="1708" width="16" style="34" customWidth="1"/>
    <col min="1709" max="1709" width="11.140625" style="34" customWidth="1"/>
    <col min="1710" max="1710" width="16" style="34" customWidth="1"/>
    <col min="1711" max="1946" width="9.140625" style="34"/>
    <col min="1947" max="1947" width="29.28515625" style="34" customWidth="1"/>
    <col min="1948" max="1948" width="17.85546875" style="34" customWidth="1"/>
    <col min="1949" max="1949" width="16.5703125" style="34" customWidth="1"/>
    <col min="1950" max="1950" width="11.85546875" style="34" customWidth="1"/>
    <col min="1951" max="1951" width="16" style="34" customWidth="1"/>
    <col min="1952" max="1952" width="14.140625" style="34" customWidth="1"/>
    <col min="1953" max="1953" width="10.28515625" style="34" customWidth="1"/>
    <col min="1954" max="1954" width="16" style="34" customWidth="1"/>
    <col min="1955" max="1955" width="9.42578125" style="34" customWidth="1"/>
    <col min="1956" max="1956" width="18.140625" style="34" customWidth="1"/>
    <col min="1957" max="1957" width="13.28515625" style="34" customWidth="1"/>
    <col min="1958" max="1958" width="17.7109375" style="34" customWidth="1"/>
    <col min="1959" max="1959" width="12.7109375" style="34" customWidth="1"/>
    <col min="1960" max="1960" width="16" style="34" customWidth="1"/>
    <col min="1961" max="1961" width="12.7109375" style="34" customWidth="1"/>
    <col min="1962" max="1962" width="16" style="34" customWidth="1"/>
    <col min="1963" max="1963" width="11.85546875" style="34" customWidth="1"/>
    <col min="1964" max="1964" width="16" style="34" customWidth="1"/>
    <col min="1965" max="1965" width="11.140625" style="34" customWidth="1"/>
    <col min="1966" max="1966" width="16" style="34" customWidth="1"/>
    <col min="1967" max="2202" width="9.140625" style="34"/>
    <col min="2203" max="2203" width="29.28515625" style="34" customWidth="1"/>
    <col min="2204" max="2204" width="17.85546875" style="34" customWidth="1"/>
    <col min="2205" max="2205" width="16.5703125" style="34" customWidth="1"/>
    <col min="2206" max="2206" width="11.85546875" style="34" customWidth="1"/>
    <col min="2207" max="2207" width="16" style="34" customWidth="1"/>
    <col min="2208" max="2208" width="14.140625" style="34" customWidth="1"/>
    <col min="2209" max="2209" width="10.28515625" style="34" customWidth="1"/>
    <col min="2210" max="2210" width="16" style="34" customWidth="1"/>
    <col min="2211" max="2211" width="9.42578125" style="34" customWidth="1"/>
    <col min="2212" max="2212" width="18.140625" style="34" customWidth="1"/>
    <col min="2213" max="2213" width="13.28515625" style="34" customWidth="1"/>
    <col min="2214" max="2214" width="17.7109375" style="34" customWidth="1"/>
    <col min="2215" max="2215" width="12.7109375" style="34" customWidth="1"/>
    <col min="2216" max="2216" width="16" style="34" customWidth="1"/>
    <col min="2217" max="2217" width="12.7109375" style="34" customWidth="1"/>
    <col min="2218" max="2218" width="16" style="34" customWidth="1"/>
    <col min="2219" max="2219" width="11.85546875" style="34" customWidth="1"/>
    <col min="2220" max="2220" width="16" style="34" customWidth="1"/>
    <col min="2221" max="2221" width="11.140625" style="34" customWidth="1"/>
    <col min="2222" max="2222" width="16" style="34" customWidth="1"/>
    <col min="2223" max="2458" width="9.140625" style="34"/>
    <col min="2459" max="2459" width="29.28515625" style="34" customWidth="1"/>
    <col min="2460" max="2460" width="17.85546875" style="34" customWidth="1"/>
    <col min="2461" max="2461" width="16.5703125" style="34" customWidth="1"/>
    <col min="2462" max="2462" width="11.85546875" style="34" customWidth="1"/>
    <col min="2463" max="2463" width="16" style="34" customWidth="1"/>
    <col min="2464" max="2464" width="14.140625" style="34" customWidth="1"/>
    <col min="2465" max="2465" width="10.28515625" style="34" customWidth="1"/>
    <col min="2466" max="2466" width="16" style="34" customWidth="1"/>
    <col min="2467" max="2467" width="9.42578125" style="34" customWidth="1"/>
    <col min="2468" max="2468" width="18.140625" style="34" customWidth="1"/>
    <col min="2469" max="2469" width="13.28515625" style="34" customWidth="1"/>
    <col min="2470" max="2470" width="17.7109375" style="34" customWidth="1"/>
    <col min="2471" max="2471" width="12.7109375" style="34" customWidth="1"/>
    <col min="2472" max="2472" width="16" style="34" customWidth="1"/>
    <col min="2473" max="2473" width="12.7109375" style="34" customWidth="1"/>
    <col min="2474" max="2474" width="16" style="34" customWidth="1"/>
    <col min="2475" max="2475" width="11.85546875" style="34" customWidth="1"/>
    <col min="2476" max="2476" width="16" style="34" customWidth="1"/>
    <col min="2477" max="2477" width="11.140625" style="34" customWidth="1"/>
    <col min="2478" max="2478" width="16" style="34" customWidth="1"/>
    <col min="2479" max="2714" width="9.140625" style="34"/>
    <col min="2715" max="2715" width="29.28515625" style="34" customWidth="1"/>
    <col min="2716" max="2716" width="17.85546875" style="34" customWidth="1"/>
    <col min="2717" max="2717" width="16.5703125" style="34" customWidth="1"/>
    <col min="2718" max="2718" width="11.85546875" style="34" customWidth="1"/>
    <col min="2719" max="2719" width="16" style="34" customWidth="1"/>
    <col min="2720" max="2720" width="14.140625" style="34" customWidth="1"/>
    <col min="2721" max="2721" width="10.28515625" style="34" customWidth="1"/>
    <col min="2722" max="2722" width="16" style="34" customWidth="1"/>
    <col min="2723" max="2723" width="9.42578125" style="34" customWidth="1"/>
    <col min="2724" max="2724" width="18.140625" style="34" customWidth="1"/>
    <col min="2725" max="2725" width="13.28515625" style="34" customWidth="1"/>
    <col min="2726" max="2726" width="17.7109375" style="34" customWidth="1"/>
    <col min="2727" max="2727" width="12.7109375" style="34" customWidth="1"/>
    <col min="2728" max="2728" width="16" style="34" customWidth="1"/>
    <col min="2729" max="2729" width="12.7109375" style="34" customWidth="1"/>
    <col min="2730" max="2730" width="16" style="34" customWidth="1"/>
    <col min="2731" max="2731" width="11.85546875" style="34" customWidth="1"/>
    <col min="2732" max="2732" width="16" style="34" customWidth="1"/>
    <col min="2733" max="2733" width="11.140625" style="34" customWidth="1"/>
    <col min="2734" max="2734" width="16" style="34" customWidth="1"/>
    <col min="2735" max="2970" width="9.140625" style="34"/>
    <col min="2971" max="2971" width="29.28515625" style="34" customWidth="1"/>
    <col min="2972" max="2972" width="17.85546875" style="34" customWidth="1"/>
    <col min="2973" max="2973" width="16.5703125" style="34" customWidth="1"/>
    <col min="2974" max="2974" width="11.85546875" style="34" customWidth="1"/>
    <col min="2975" max="2975" width="16" style="34" customWidth="1"/>
    <col min="2976" max="2976" width="14.140625" style="34" customWidth="1"/>
    <col min="2977" max="2977" width="10.28515625" style="34" customWidth="1"/>
    <col min="2978" max="2978" width="16" style="34" customWidth="1"/>
    <col min="2979" max="2979" width="9.42578125" style="34" customWidth="1"/>
    <col min="2980" max="2980" width="18.140625" style="34" customWidth="1"/>
    <col min="2981" max="2981" width="13.28515625" style="34" customWidth="1"/>
    <col min="2982" max="2982" width="17.7109375" style="34" customWidth="1"/>
    <col min="2983" max="2983" width="12.7109375" style="34" customWidth="1"/>
    <col min="2984" max="2984" width="16" style="34" customWidth="1"/>
    <col min="2985" max="2985" width="12.7109375" style="34" customWidth="1"/>
    <col min="2986" max="2986" width="16" style="34" customWidth="1"/>
    <col min="2987" max="2987" width="11.85546875" style="34" customWidth="1"/>
    <col min="2988" max="2988" width="16" style="34" customWidth="1"/>
    <col min="2989" max="2989" width="11.140625" style="34" customWidth="1"/>
    <col min="2990" max="2990" width="16" style="34" customWidth="1"/>
    <col min="2991" max="3226" width="9.140625" style="34"/>
    <col min="3227" max="3227" width="29.28515625" style="34" customWidth="1"/>
    <col min="3228" max="3228" width="17.85546875" style="34" customWidth="1"/>
    <col min="3229" max="3229" width="16.5703125" style="34" customWidth="1"/>
    <col min="3230" max="3230" width="11.85546875" style="34" customWidth="1"/>
    <col min="3231" max="3231" width="16" style="34" customWidth="1"/>
    <col min="3232" max="3232" width="14.140625" style="34" customWidth="1"/>
    <col min="3233" max="3233" width="10.28515625" style="34" customWidth="1"/>
    <col min="3234" max="3234" width="16" style="34" customWidth="1"/>
    <col min="3235" max="3235" width="9.42578125" style="34" customWidth="1"/>
    <col min="3236" max="3236" width="18.140625" style="34" customWidth="1"/>
    <col min="3237" max="3237" width="13.28515625" style="34" customWidth="1"/>
    <col min="3238" max="3238" width="17.7109375" style="34" customWidth="1"/>
    <col min="3239" max="3239" width="12.7109375" style="34" customWidth="1"/>
    <col min="3240" max="3240" width="16" style="34" customWidth="1"/>
    <col min="3241" max="3241" width="12.7109375" style="34" customWidth="1"/>
    <col min="3242" max="3242" width="16" style="34" customWidth="1"/>
    <col min="3243" max="3243" width="11.85546875" style="34" customWidth="1"/>
    <col min="3244" max="3244" width="16" style="34" customWidth="1"/>
    <col min="3245" max="3245" width="11.140625" style="34" customWidth="1"/>
    <col min="3246" max="3246" width="16" style="34" customWidth="1"/>
    <col min="3247" max="3482" width="9.140625" style="34"/>
    <col min="3483" max="3483" width="29.28515625" style="34" customWidth="1"/>
    <col min="3484" max="3484" width="17.85546875" style="34" customWidth="1"/>
    <col min="3485" max="3485" width="16.5703125" style="34" customWidth="1"/>
    <col min="3486" max="3486" width="11.85546875" style="34" customWidth="1"/>
    <col min="3487" max="3487" width="16" style="34" customWidth="1"/>
    <col min="3488" max="3488" width="14.140625" style="34" customWidth="1"/>
    <col min="3489" max="3489" width="10.28515625" style="34" customWidth="1"/>
    <col min="3490" max="3490" width="16" style="34" customWidth="1"/>
    <col min="3491" max="3491" width="9.42578125" style="34" customWidth="1"/>
    <col min="3492" max="3492" width="18.140625" style="34" customWidth="1"/>
    <col min="3493" max="3493" width="13.28515625" style="34" customWidth="1"/>
    <col min="3494" max="3494" width="17.7109375" style="34" customWidth="1"/>
    <col min="3495" max="3495" width="12.7109375" style="34" customWidth="1"/>
    <col min="3496" max="3496" width="16" style="34" customWidth="1"/>
    <col min="3497" max="3497" width="12.7109375" style="34" customWidth="1"/>
    <col min="3498" max="3498" width="16" style="34" customWidth="1"/>
    <col min="3499" max="3499" width="11.85546875" style="34" customWidth="1"/>
    <col min="3500" max="3500" width="16" style="34" customWidth="1"/>
    <col min="3501" max="3501" width="11.140625" style="34" customWidth="1"/>
    <col min="3502" max="3502" width="16" style="34" customWidth="1"/>
    <col min="3503" max="3738" width="9.140625" style="34"/>
    <col min="3739" max="3739" width="29.28515625" style="34" customWidth="1"/>
    <col min="3740" max="3740" width="17.85546875" style="34" customWidth="1"/>
    <col min="3741" max="3741" width="16.5703125" style="34" customWidth="1"/>
    <col min="3742" max="3742" width="11.85546875" style="34" customWidth="1"/>
    <col min="3743" max="3743" width="16" style="34" customWidth="1"/>
    <col min="3744" max="3744" width="14.140625" style="34" customWidth="1"/>
    <col min="3745" max="3745" width="10.28515625" style="34" customWidth="1"/>
    <col min="3746" max="3746" width="16" style="34" customWidth="1"/>
    <col min="3747" max="3747" width="9.42578125" style="34" customWidth="1"/>
    <col min="3748" max="3748" width="18.140625" style="34" customWidth="1"/>
    <col min="3749" max="3749" width="13.28515625" style="34" customWidth="1"/>
    <col min="3750" max="3750" width="17.7109375" style="34" customWidth="1"/>
    <col min="3751" max="3751" width="12.7109375" style="34" customWidth="1"/>
    <col min="3752" max="3752" width="16" style="34" customWidth="1"/>
    <col min="3753" max="3753" width="12.7109375" style="34" customWidth="1"/>
    <col min="3754" max="3754" width="16" style="34" customWidth="1"/>
    <col min="3755" max="3755" width="11.85546875" style="34" customWidth="1"/>
    <col min="3756" max="3756" width="16" style="34" customWidth="1"/>
    <col min="3757" max="3757" width="11.140625" style="34" customWidth="1"/>
    <col min="3758" max="3758" width="16" style="34" customWidth="1"/>
    <col min="3759" max="3994" width="9.140625" style="34"/>
    <col min="3995" max="3995" width="29.28515625" style="34" customWidth="1"/>
    <col min="3996" max="3996" width="17.85546875" style="34" customWidth="1"/>
    <col min="3997" max="3997" width="16.5703125" style="34" customWidth="1"/>
    <col min="3998" max="3998" width="11.85546875" style="34" customWidth="1"/>
    <col min="3999" max="3999" width="16" style="34" customWidth="1"/>
    <col min="4000" max="4000" width="14.140625" style="34" customWidth="1"/>
    <col min="4001" max="4001" width="10.28515625" style="34" customWidth="1"/>
    <col min="4002" max="4002" width="16" style="34" customWidth="1"/>
    <col min="4003" max="4003" width="9.42578125" style="34" customWidth="1"/>
    <col min="4004" max="4004" width="18.140625" style="34" customWidth="1"/>
    <col min="4005" max="4005" width="13.28515625" style="34" customWidth="1"/>
    <col min="4006" max="4006" width="17.7109375" style="34" customWidth="1"/>
    <col min="4007" max="4007" width="12.7109375" style="34" customWidth="1"/>
    <col min="4008" max="4008" width="16" style="34" customWidth="1"/>
    <col min="4009" max="4009" width="12.7109375" style="34" customWidth="1"/>
    <col min="4010" max="4010" width="16" style="34" customWidth="1"/>
    <col min="4011" max="4011" width="11.85546875" style="34" customWidth="1"/>
    <col min="4012" max="4012" width="16" style="34" customWidth="1"/>
    <col min="4013" max="4013" width="11.140625" style="34" customWidth="1"/>
    <col min="4014" max="4014" width="16" style="34" customWidth="1"/>
    <col min="4015" max="4250" width="9.140625" style="34"/>
    <col min="4251" max="4251" width="29.28515625" style="34" customWidth="1"/>
    <col min="4252" max="4252" width="17.85546875" style="34" customWidth="1"/>
    <col min="4253" max="4253" width="16.5703125" style="34" customWidth="1"/>
    <col min="4254" max="4254" width="11.85546875" style="34" customWidth="1"/>
    <col min="4255" max="4255" width="16" style="34" customWidth="1"/>
    <col min="4256" max="4256" width="14.140625" style="34" customWidth="1"/>
    <col min="4257" max="4257" width="10.28515625" style="34" customWidth="1"/>
    <col min="4258" max="4258" width="16" style="34" customWidth="1"/>
    <col min="4259" max="4259" width="9.42578125" style="34" customWidth="1"/>
    <col min="4260" max="4260" width="18.140625" style="34" customWidth="1"/>
    <col min="4261" max="4261" width="13.28515625" style="34" customWidth="1"/>
    <col min="4262" max="4262" width="17.7109375" style="34" customWidth="1"/>
    <col min="4263" max="4263" width="12.7109375" style="34" customWidth="1"/>
    <col min="4264" max="4264" width="16" style="34" customWidth="1"/>
    <col min="4265" max="4265" width="12.7109375" style="34" customWidth="1"/>
    <col min="4266" max="4266" width="16" style="34" customWidth="1"/>
    <col min="4267" max="4267" width="11.85546875" style="34" customWidth="1"/>
    <col min="4268" max="4268" width="16" style="34" customWidth="1"/>
    <col min="4269" max="4269" width="11.140625" style="34" customWidth="1"/>
    <col min="4270" max="4270" width="16" style="34" customWidth="1"/>
    <col min="4271" max="4506" width="9.140625" style="34"/>
    <col min="4507" max="4507" width="29.28515625" style="34" customWidth="1"/>
    <col min="4508" max="4508" width="17.85546875" style="34" customWidth="1"/>
    <col min="4509" max="4509" width="16.5703125" style="34" customWidth="1"/>
    <col min="4510" max="4510" width="11.85546875" style="34" customWidth="1"/>
    <col min="4511" max="4511" width="16" style="34" customWidth="1"/>
    <col min="4512" max="4512" width="14.140625" style="34" customWidth="1"/>
    <col min="4513" max="4513" width="10.28515625" style="34" customWidth="1"/>
    <col min="4514" max="4514" width="16" style="34" customWidth="1"/>
    <col min="4515" max="4515" width="9.42578125" style="34" customWidth="1"/>
    <col min="4516" max="4516" width="18.140625" style="34" customWidth="1"/>
    <col min="4517" max="4517" width="13.28515625" style="34" customWidth="1"/>
    <col min="4518" max="4518" width="17.7109375" style="34" customWidth="1"/>
    <col min="4519" max="4519" width="12.7109375" style="34" customWidth="1"/>
    <col min="4520" max="4520" width="16" style="34" customWidth="1"/>
    <col min="4521" max="4521" width="12.7109375" style="34" customWidth="1"/>
    <col min="4522" max="4522" width="16" style="34" customWidth="1"/>
    <col min="4523" max="4523" width="11.85546875" style="34" customWidth="1"/>
    <col min="4524" max="4524" width="16" style="34" customWidth="1"/>
    <col min="4525" max="4525" width="11.140625" style="34" customWidth="1"/>
    <col min="4526" max="4526" width="16" style="34" customWidth="1"/>
    <col min="4527" max="4762" width="9.140625" style="34"/>
    <col min="4763" max="4763" width="29.28515625" style="34" customWidth="1"/>
    <col min="4764" max="4764" width="17.85546875" style="34" customWidth="1"/>
    <col min="4765" max="4765" width="16.5703125" style="34" customWidth="1"/>
    <col min="4766" max="4766" width="11.85546875" style="34" customWidth="1"/>
    <col min="4767" max="4767" width="16" style="34" customWidth="1"/>
    <col min="4768" max="4768" width="14.140625" style="34" customWidth="1"/>
    <col min="4769" max="4769" width="10.28515625" style="34" customWidth="1"/>
    <col min="4770" max="4770" width="16" style="34" customWidth="1"/>
    <col min="4771" max="4771" width="9.42578125" style="34" customWidth="1"/>
    <col min="4772" max="4772" width="18.140625" style="34" customWidth="1"/>
    <col min="4773" max="4773" width="13.28515625" style="34" customWidth="1"/>
    <col min="4774" max="4774" width="17.7109375" style="34" customWidth="1"/>
    <col min="4775" max="4775" width="12.7109375" style="34" customWidth="1"/>
    <col min="4776" max="4776" width="16" style="34" customWidth="1"/>
    <col min="4777" max="4777" width="12.7109375" style="34" customWidth="1"/>
    <col min="4778" max="4778" width="16" style="34" customWidth="1"/>
    <col min="4779" max="4779" width="11.85546875" style="34" customWidth="1"/>
    <col min="4780" max="4780" width="16" style="34" customWidth="1"/>
    <col min="4781" max="4781" width="11.140625" style="34" customWidth="1"/>
    <col min="4782" max="4782" width="16" style="34" customWidth="1"/>
    <col min="4783" max="5018" width="9.140625" style="34"/>
    <col min="5019" max="5019" width="29.28515625" style="34" customWidth="1"/>
    <col min="5020" max="5020" width="17.85546875" style="34" customWidth="1"/>
    <col min="5021" max="5021" width="16.5703125" style="34" customWidth="1"/>
    <col min="5022" max="5022" width="11.85546875" style="34" customWidth="1"/>
    <col min="5023" max="5023" width="16" style="34" customWidth="1"/>
    <col min="5024" max="5024" width="14.140625" style="34" customWidth="1"/>
    <col min="5025" max="5025" width="10.28515625" style="34" customWidth="1"/>
    <col min="5026" max="5026" width="16" style="34" customWidth="1"/>
    <col min="5027" max="5027" width="9.42578125" style="34" customWidth="1"/>
    <col min="5028" max="5028" width="18.140625" style="34" customWidth="1"/>
    <col min="5029" max="5029" width="13.28515625" style="34" customWidth="1"/>
    <col min="5030" max="5030" width="17.7109375" style="34" customWidth="1"/>
    <col min="5031" max="5031" width="12.7109375" style="34" customWidth="1"/>
    <col min="5032" max="5032" width="16" style="34" customWidth="1"/>
    <col min="5033" max="5033" width="12.7109375" style="34" customWidth="1"/>
    <col min="5034" max="5034" width="16" style="34" customWidth="1"/>
    <col min="5035" max="5035" width="11.85546875" style="34" customWidth="1"/>
    <col min="5036" max="5036" width="16" style="34" customWidth="1"/>
    <col min="5037" max="5037" width="11.140625" style="34" customWidth="1"/>
    <col min="5038" max="5038" width="16" style="34" customWidth="1"/>
    <col min="5039" max="5274" width="9.140625" style="34"/>
    <col min="5275" max="5275" width="29.28515625" style="34" customWidth="1"/>
    <col min="5276" max="5276" width="17.85546875" style="34" customWidth="1"/>
    <col min="5277" max="5277" width="16.5703125" style="34" customWidth="1"/>
    <col min="5278" max="5278" width="11.85546875" style="34" customWidth="1"/>
    <col min="5279" max="5279" width="16" style="34" customWidth="1"/>
    <col min="5280" max="5280" width="14.140625" style="34" customWidth="1"/>
    <col min="5281" max="5281" width="10.28515625" style="34" customWidth="1"/>
    <col min="5282" max="5282" width="16" style="34" customWidth="1"/>
    <col min="5283" max="5283" width="9.42578125" style="34" customWidth="1"/>
    <col min="5284" max="5284" width="18.140625" style="34" customWidth="1"/>
    <col min="5285" max="5285" width="13.28515625" style="34" customWidth="1"/>
    <col min="5286" max="5286" width="17.7109375" style="34" customWidth="1"/>
    <col min="5287" max="5287" width="12.7109375" style="34" customWidth="1"/>
    <col min="5288" max="5288" width="16" style="34" customWidth="1"/>
    <col min="5289" max="5289" width="12.7109375" style="34" customWidth="1"/>
    <col min="5290" max="5290" width="16" style="34" customWidth="1"/>
    <col min="5291" max="5291" width="11.85546875" style="34" customWidth="1"/>
    <col min="5292" max="5292" width="16" style="34" customWidth="1"/>
    <col min="5293" max="5293" width="11.140625" style="34" customWidth="1"/>
    <col min="5294" max="5294" width="16" style="34" customWidth="1"/>
    <col min="5295" max="5530" width="9.140625" style="34"/>
    <col min="5531" max="5531" width="29.28515625" style="34" customWidth="1"/>
    <col min="5532" max="5532" width="17.85546875" style="34" customWidth="1"/>
    <col min="5533" max="5533" width="16.5703125" style="34" customWidth="1"/>
    <col min="5534" max="5534" width="11.85546875" style="34" customWidth="1"/>
    <col min="5535" max="5535" width="16" style="34" customWidth="1"/>
    <col min="5536" max="5536" width="14.140625" style="34" customWidth="1"/>
    <col min="5537" max="5537" width="10.28515625" style="34" customWidth="1"/>
    <col min="5538" max="5538" width="16" style="34" customWidth="1"/>
    <col min="5539" max="5539" width="9.42578125" style="34" customWidth="1"/>
    <col min="5540" max="5540" width="18.140625" style="34" customWidth="1"/>
    <col min="5541" max="5541" width="13.28515625" style="34" customWidth="1"/>
    <col min="5542" max="5542" width="17.7109375" style="34" customWidth="1"/>
    <col min="5543" max="5543" width="12.7109375" style="34" customWidth="1"/>
    <col min="5544" max="5544" width="16" style="34" customWidth="1"/>
    <col min="5545" max="5545" width="12.7109375" style="34" customWidth="1"/>
    <col min="5546" max="5546" width="16" style="34" customWidth="1"/>
    <col min="5547" max="5547" width="11.85546875" style="34" customWidth="1"/>
    <col min="5548" max="5548" width="16" style="34" customWidth="1"/>
    <col min="5549" max="5549" width="11.140625" style="34" customWidth="1"/>
    <col min="5550" max="5550" width="16" style="34" customWidth="1"/>
    <col min="5551" max="5786" width="9.140625" style="34"/>
    <col min="5787" max="5787" width="29.28515625" style="34" customWidth="1"/>
    <col min="5788" max="5788" width="17.85546875" style="34" customWidth="1"/>
    <col min="5789" max="5789" width="16.5703125" style="34" customWidth="1"/>
    <col min="5790" max="5790" width="11.85546875" style="34" customWidth="1"/>
    <col min="5791" max="5791" width="16" style="34" customWidth="1"/>
    <col min="5792" max="5792" width="14.140625" style="34" customWidth="1"/>
    <col min="5793" max="5793" width="10.28515625" style="34" customWidth="1"/>
    <col min="5794" max="5794" width="16" style="34" customWidth="1"/>
    <col min="5795" max="5795" width="9.42578125" style="34" customWidth="1"/>
    <col min="5796" max="5796" width="18.140625" style="34" customWidth="1"/>
    <col min="5797" max="5797" width="13.28515625" style="34" customWidth="1"/>
    <col min="5798" max="5798" width="17.7109375" style="34" customWidth="1"/>
    <col min="5799" max="5799" width="12.7109375" style="34" customWidth="1"/>
    <col min="5800" max="5800" width="16" style="34" customWidth="1"/>
    <col min="5801" max="5801" width="12.7109375" style="34" customWidth="1"/>
    <col min="5802" max="5802" width="16" style="34" customWidth="1"/>
    <col min="5803" max="5803" width="11.85546875" style="34" customWidth="1"/>
    <col min="5804" max="5804" width="16" style="34" customWidth="1"/>
    <col min="5805" max="5805" width="11.140625" style="34" customWidth="1"/>
    <col min="5806" max="5806" width="16" style="34" customWidth="1"/>
    <col min="5807" max="6042" width="9.140625" style="34"/>
    <col min="6043" max="6043" width="29.28515625" style="34" customWidth="1"/>
    <col min="6044" max="6044" width="17.85546875" style="34" customWidth="1"/>
    <col min="6045" max="6045" width="16.5703125" style="34" customWidth="1"/>
    <col min="6046" max="6046" width="11.85546875" style="34" customWidth="1"/>
    <col min="6047" max="6047" width="16" style="34" customWidth="1"/>
    <col min="6048" max="6048" width="14.140625" style="34" customWidth="1"/>
    <col min="6049" max="6049" width="10.28515625" style="34" customWidth="1"/>
    <col min="6050" max="6050" width="16" style="34" customWidth="1"/>
    <col min="6051" max="6051" width="9.42578125" style="34" customWidth="1"/>
    <col min="6052" max="6052" width="18.140625" style="34" customWidth="1"/>
    <col min="6053" max="6053" width="13.28515625" style="34" customWidth="1"/>
    <col min="6054" max="6054" width="17.7109375" style="34" customWidth="1"/>
    <col min="6055" max="6055" width="12.7109375" style="34" customWidth="1"/>
    <col min="6056" max="6056" width="16" style="34" customWidth="1"/>
    <col min="6057" max="6057" width="12.7109375" style="34" customWidth="1"/>
    <col min="6058" max="6058" width="16" style="34" customWidth="1"/>
    <col min="6059" max="6059" width="11.85546875" style="34" customWidth="1"/>
    <col min="6060" max="6060" width="16" style="34" customWidth="1"/>
    <col min="6061" max="6061" width="11.140625" style="34" customWidth="1"/>
    <col min="6062" max="6062" width="16" style="34" customWidth="1"/>
    <col min="6063" max="6298" width="9.140625" style="34"/>
    <col min="6299" max="6299" width="29.28515625" style="34" customWidth="1"/>
    <col min="6300" max="6300" width="17.85546875" style="34" customWidth="1"/>
    <col min="6301" max="6301" width="16.5703125" style="34" customWidth="1"/>
    <col min="6302" max="6302" width="11.85546875" style="34" customWidth="1"/>
    <col min="6303" max="6303" width="16" style="34" customWidth="1"/>
    <col min="6304" max="6304" width="14.140625" style="34" customWidth="1"/>
    <col min="6305" max="6305" width="10.28515625" style="34" customWidth="1"/>
    <col min="6306" max="6306" width="16" style="34" customWidth="1"/>
    <col min="6307" max="6307" width="9.42578125" style="34" customWidth="1"/>
    <col min="6308" max="6308" width="18.140625" style="34" customWidth="1"/>
    <col min="6309" max="6309" width="13.28515625" style="34" customWidth="1"/>
    <col min="6310" max="6310" width="17.7109375" style="34" customWidth="1"/>
    <col min="6311" max="6311" width="12.7109375" style="34" customWidth="1"/>
    <col min="6312" max="6312" width="16" style="34" customWidth="1"/>
    <col min="6313" max="6313" width="12.7109375" style="34" customWidth="1"/>
    <col min="6314" max="6314" width="16" style="34" customWidth="1"/>
    <col min="6315" max="6315" width="11.85546875" style="34" customWidth="1"/>
    <col min="6316" max="6316" width="16" style="34" customWidth="1"/>
    <col min="6317" max="6317" width="11.140625" style="34" customWidth="1"/>
    <col min="6318" max="6318" width="16" style="34" customWidth="1"/>
    <col min="6319" max="6554" width="9.140625" style="34"/>
    <col min="6555" max="6555" width="29.28515625" style="34" customWidth="1"/>
    <col min="6556" max="6556" width="17.85546875" style="34" customWidth="1"/>
    <col min="6557" max="6557" width="16.5703125" style="34" customWidth="1"/>
    <col min="6558" max="6558" width="11.85546875" style="34" customWidth="1"/>
    <col min="6559" max="6559" width="16" style="34" customWidth="1"/>
    <col min="6560" max="6560" width="14.140625" style="34" customWidth="1"/>
    <col min="6561" max="6561" width="10.28515625" style="34" customWidth="1"/>
    <col min="6562" max="6562" width="16" style="34" customWidth="1"/>
    <col min="6563" max="6563" width="9.42578125" style="34" customWidth="1"/>
    <col min="6564" max="6564" width="18.140625" style="34" customWidth="1"/>
    <col min="6565" max="6565" width="13.28515625" style="34" customWidth="1"/>
    <col min="6566" max="6566" width="17.7109375" style="34" customWidth="1"/>
    <col min="6567" max="6567" width="12.7109375" style="34" customWidth="1"/>
    <col min="6568" max="6568" width="16" style="34" customWidth="1"/>
    <col min="6569" max="6569" width="12.7109375" style="34" customWidth="1"/>
    <col min="6570" max="6570" width="16" style="34" customWidth="1"/>
    <col min="6571" max="6571" width="11.85546875" style="34" customWidth="1"/>
    <col min="6572" max="6572" width="16" style="34" customWidth="1"/>
    <col min="6573" max="6573" width="11.140625" style="34" customWidth="1"/>
    <col min="6574" max="6574" width="16" style="34" customWidth="1"/>
    <col min="6575" max="6810" width="9.140625" style="34"/>
    <col min="6811" max="6811" width="29.28515625" style="34" customWidth="1"/>
    <col min="6812" max="6812" width="17.85546875" style="34" customWidth="1"/>
    <col min="6813" max="6813" width="16.5703125" style="34" customWidth="1"/>
    <col min="6814" max="6814" width="11.85546875" style="34" customWidth="1"/>
    <col min="6815" max="6815" width="16" style="34" customWidth="1"/>
    <col min="6816" max="6816" width="14.140625" style="34" customWidth="1"/>
    <col min="6817" max="6817" width="10.28515625" style="34" customWidth="1"/>
    <col min="6818" max="6818" width="16" style="34" customWidth="1"/>
    <col min="6819" max="6819" width="9.42578125" style="34" customWidth="1"/>
    <col min="6820" max="6820" width="18.140625" style="34" customWidth="1"/>
    <col min="6821" max="6821" width="13.28515625" style="34" customWidth="1"/>
    <col min="6822" max="6822" width="17.7109375" style="34" customWidth="1"/>
    <col min="6823" max="6823" width="12.7109375" style="34" customWidth="1"/>
    <col min="6824" max="6824" width="16" style="34" customWidth="1"/>
    <col min="6825" max="6825" width="12.7109375" style="34" customWidth="1"/>
    <col min="6826" max="6826" width="16" style="34" customWidth="1"/>
    <col min="6827" max="6827" width="11.85546875" style="34" customWidth="1"/>
    <col min="6828" max="6828" width="16" style="34" customWidth="1"/>
    <col min="6829" max="6829" width="11.140625" style="34" customWidth="1"/>
    <col min="6830" max="6830" width="16" style="34" customWidth="1"/>
    <col min="6831" max="7066" width="9.140625" style="34"/>
    <col min="7067" max="7067" width="29.28515625" style="34" customWidth="1"/>
    <col min="7068" max="7068" width="17.85546875" style="34" customWidth="1"/>
    <col min="7069" max="7069" width="16.5703125" style="34" customWidth="1"/>
    <col min="7070" max="7070" width="11.85546875" style="34" customWidth="1"/>
    <col min="7071" max="7071" width="16" style="34" customWidth="1"/>
    <col min="7072" max="7072" width="14.140625" style="34" customWidth="1"/>
    <col min="7073" max="7073" width="10.28515625" style="34" customWidth="1"/>
    <col min="7074" max="7074" width="16" style="34" customWidth="1"/>
    <col min="7075" max="7075" width="9.42578125" style="34" customWidth="1"/>
    <col min="7076" max="7076" width="18.140625" style="34" customWidth="1"/>
    <col min="7077" max="7077" width="13.28515625" style="34" customWidth="1"/>
    <col min="7078" max="7078" width="17.7109375" style="34" customWidth="1"/>
    <col min="7079" max="7079" width="12.7109375" style="34" customWidth="1"/>
    <col min="7080" max="7080" width="16" style="34" customWidth="1"/>
    <col min="7081" max="7081" width="12.7109375" style="34" customWidth="1"/>
    <col min="7082" max="7082" width="16" style="34" customWidth="1"/>
    <col min="7083" max="7083" width="11.85546875" style="34" customWidth="1"/>
    <col min="7084" max="7084" width="16" style="34" customWidth="1"/>
    <col min="7085" max="7085" width="11.140625" style="34" customWidth="1"/>
    <col min="7086" max="7086" width="16" style="34" customWidth="1"/>
    <col min="7087" max="7322" width="9.140625" style="34"/>
    <col min="7323" max="7323" width="29.28515625" style="34" customWidth="1"/>
    <col min="7324" max="7324" width="17.85546875" style="34" customWidth="1"/>
    <col min="7325" max="7325" width="16.5703125" style="34" customWidth="1"/>
    <col min="7326" max="7326" width="11.85546875" style="34" customWidth="1"/>
    <col min="7327" max="7327" width="16" style="34" customWidth="1"/>
    <col min="7328" max="7328" width="14.140625" style="34" customWidth="1"/>
    <col min="7329" max="7329" width="10.28515625" style="34" customWidth="1"/>
    <col min="7330" max="7330" width="16" style="34" customWidth="1"/>
    <col min="7331" max="7331" width="9.42578125" style="34" customWidth="1"/>
    <col min="7332" max="7332" width="18.140625" style="34" customWidth="1"/>
    <col min="7333" max="7333" width="13.28515625" style="34" customWidth="1"/>
    <col min="7334" max="7334" width="17.7109375" style="34" customWidth="1"/>
    <col min="7335" max="7335" width="12.7109375" style="34" customWidth="1"/>
    <col min="7336" max="7336" width="16" style="34" customWidth="1"/>
    <col min="7337" max="7337" width="12.7109375" style="34" customWidth="1"/>
    <col min="7338" max="7338" width="16" style="34" customWidth="1"/>
    <col min="7339" max="7339" width="11.85546875" style="34" customWidth="1"/>
    <col min="7340" max="7340" width="16" style="34" customWidth="1"/>
    <col min="7341" max="7341" width="11.140625" style="34" customWidth="1"/>
    <col min="7342" max="7342" width="16" style="34" customWidth="1"/>
    <col min="7343" max="7578" width="9.140625" style="34"/>
    <col min="7579" max="7579" width="29.28515625" style="34" customWidth="1"/>
    <col min="7580" max="7580" width="17.85546875" style="34" customWidth="1"/>
    <col min="7581" max="7581" width="16.5703125" style="34" customWidth="1"/>
    <col min="7582" max="7582" width="11.85546875" style="34" customWidth="1"/>
    <col min="7583" max="7583" width="16" style="34" customWidth="1"/>
    <col min="7584" max="7584" width="14.140625" style="34" customWidth="1"/>
    <col min="7585" max="7585" width="10.28515625" style="34" customWidth="1"/>
    <col min="7586" max="7586" width="16" style="34" customWidth="1"/>
    <col min="7587" max="7587" width="9.42578125" style="34" customWidth="1"/>
    <col min="7588" max="7588" width="18.140625" style="34" customWidth="1"/>
    <col min="7589" max="7589" width="13.28515625" style="34" customWidth="1"/>
    <col min="7590" max="7590" width="17.7109375" style="34" customWidth="1"/>
    <col min="7591" max="7591" width="12.7109375" style="34" customWidth="1"/>
    <col min="7592" max="7592" width="16" style="34" customWidth="1"/>
    <col min="7593" max="7593" width="12.7109375" style="34" customWidth="1"/>
    <col min="7594" max="7594" width="16" style="34" customWidth="1"/>
    <col min="7595" max="7595" width="11.85546875" style="34" customWidth="1"/>
    <col min="7596" max="7596" width="16" style="34" customWidth="1"/>
    <col min="7597" max="7597" width="11.140625" style="34" customWidth="1"/>
    <col min="7598" max="7598" width="16" style="34" customWidth="1"/>
    <col min="7599" max="7834" width="9.140625" style="34"/>
    <col min="7835" max="7835" width="29.28515625" style="34" customWidth="1"/>
    <col min="7836" max="7836" width="17.85546875" style="34" customWidth="1"/>
    <col min="7837" max="7837" width="16.5703125" style="34" customWidth="1"/>
    <col min="7838" max="7838" width="11.85546875" style="34" customWidth="1"/>
    <col min="7839" max="7839" width="16" style="34" customWidth="1"/>
    <col min="7840" max="7840" width="14.140625" style="34" customWidth="1"/>
    <col min="7841" max="7841" width="10.28515625" style="34" customWidth="1"/>
    <col min="7842" max="7842" width="16" style="34" customWidth="1"/>
    <col min="7843" max="7843" width="9.42578125" style="34" customWidth="1"/>
    <col min="7844" max="7844" width="18.140625" style="34" customWidth="1"/>
    <col min="7845" max="7845" width="13.28515625" style="34" customWidth="1"/>
    <col min="7846" max="7846" width="17.7109375" style="34" customWidth="1"/>
    <col min="7847" max="7847" width="12.7109375" style="34" customWidth="1"/>
    <col min="7848" max="7848" width="16" style="34" customWidth="1"/>
    <col min="7849" max="7849" width="12.7109375" style="34" customWidth="1"/>
    <col min="7850" max="7850" width="16" style="34" customWidth="1"/>
    <col min="7851" max="7851" width="11.85546875" style="34" customWidth="1"/>
    <col min="7852" max="7852" width="16" style="34" customWidth="1"/>
    <col min="7853" max="7853" width="11.140625" style="34" customWidth="1"/>
    <col min="7854" max="7854" width="16" style="34" customWidth="1"/>
    <col min="7855" max="8090" width="9.140625" style="34"/>
    <col min="8091" max="8091" width="29.28515625" style="34" customWidth="1"/>
    <col min="8092" max="8092" width="17.85546875" style="34" customWidth="1"/>
    <col min="8093" max="8093" width="16.5703125" style="34" customWidth="1"/>
    <col min="8094" max="8094" width="11.85546875" style="34" customWidth="1"/>
    <col min="8095" max="8095" width="16" style="34" customWidth="1"/>
    <col min="8096" max="8096" width="14.140625" style="34" customWidth="1"/>
    <col min="8097" max="8097" width="10.28515625" style="34" customWidth="1"/>
    <col min="8098" max="8098" width="16" style="34" customWidth="1"/>
    <col min="8099" max="8099" width="9.42578125" style="34" customWidth="1"/>
    <col min="8100" max="8100" width="18.140625" style="34" customWidth="1"/>
    <col min="8101" max="8101" width="13.28515625" style="34" customWidth="1"/>
    <col min="8102" max="8102" width="17.7109375" style="34" customWidth="1"/>
    <col min="8103" max="8103" width="12.7109375" style="34" customWidth="1"/>
    <col min="8104" max="8104" width="16" style="34" customWidth="1"/>
    <col min="8105" max="8105" width="12.7109375" style="34" customWidth="1"/>
    <col min="8106" max="8106" width="16" style="34" customWidth="1"/>
    <col min="8107" max="8107" width="11.85546875" style="34" customWidth="1"/>
    <col min="8108" max="8108" width="16" style="34" customWidth="1"/>
    <col min="8109" max="8109" width="11.140625" style="34" customWidth="1"/>
    <col min="8110" max="8110" width="16" style="34" customWidth="1"/>
    <col min="8111" max="8346" width="9.140625" style="34"/>
    <col min="8347" max="8347" width="29.28515625" style="34" customWidth="1"/>
    <col min="8348" max="8348" width="17.85546875" style="34" customWidth="1"/>
    <col min="8349" max="8349" width="16.5703125" style="34" customWidth="1"/>
    <col min="8350" max="8350" width="11.85546875" style="34" customWidth="1"/>
    <col min="8351" max="8351" width="16" style="34" customWidth="1"/>
    <col min="8352" max="8352" width="14.140625" style="34" customWidth="1"/>
    <col min="8353" max="8353" width="10.28515625" style="34" customWidth="1"/>
    <col min="8354" max="8354" width="16" style="34" customWidth="1"/>
    <col min="8355" max="8355" width="9.42578125" style="34" customWidth="1"/>
    <col min="8356" max="8356" width="18.140625" style="34" customWidth="1"/>
    <col min="8357" max="8357" width="13.28515625" style="34" customWidth="1"/>
    <col min="8358" max="8358" width="17.7109375" style="34" customWidth="1"/>
    <col min="8359" max="8359" width="12.7109375" style="34" customWidth="1"/>
    <col min="8360" max="8360" width="16" style="34" customWidth="1"/>
    <col min="8361" max="8361" width="12.7109375" style="34" customWidth="1"/>
    <col min="8362" max="8362" width="16" style="34" customWidth="1"/>
    <col min="8363" max="8363" width="11.85546875" style="34" customWidth="1"/>
    <col min="8364" max="8364" width="16" style="34" customWidth="1"/>
    <col min="8365" max="8365" width="11.140625" style="34" customWidth="1"/>
    <col min="8366" max="8366" width="16" style="34" customWidth="1"/>
    <col min="8367" max="8602" width="9.140625" style="34"/>
    <col min="8603" max="8603" width="29.28515625" style="34" customWidth="1"/>
    <col min="8604" max="8604" width="17.85546875" style="34" customWidth="1"/>
    <col min="8605" max="8605" width="16.5703125" style="34" customWidth="1"/>
    <col min="8606" max="8606" width="11.85546875" style="34" customWidth="1"/>
    <col min="8607" max="8607" width="16" style="34" customWidth="1"/>
    <col min="8608" max="8608" width="14.140625" style="34" customWidth="1"/>
    <col min="8609" max="8609" width="10.28515625" style="34" customWidth="1"/>
    <col min="8610" max="8610" width="16" style="34" customWidth="1"/>
    <col min="8611" max="8611" width="9.42578125" style="34" customWidth="1"/>
    <col min="8612" max="8612" width="18.140625" style="34" customWidth="1"/>
    <col min="8613" max="8613" width="13.28515625" style="34" customWidth="1"/>
    <col min="8614" max="8614" width="17.7109375" style="34" customWidth="1"/>
    <col min="8615" max="8615" width="12.7109375" style="34" customWidth="1"/>
    <col min="8616" max="8616" width="16" style="34" customWidth="1"/>
    <col min="8617" max="8617" width="12.7109375" style="34" customWidth="1"/>
    <col min="8618" max="8618" width="16" style="34" customWidth="1"/>
    <col min="8619" max="8619" width="11.85546875" style="34" customWidth="1"/>
    <col min="8620" max="8620" width="16" style="34" customWidth="1"/>
    <col min="8621" max="8621" width="11.140625" style="34" customWidth="1"/>
    <col min="8622" max="8622" width="16" style="34" customWidth="1"/>
    <col min="8623" max="8858" width="9.140625" style="34"/>
    <col min="8859" max="8859" width="29.28515625" style="34" customWidth="1"/>
    <col min="8860" max="8860" width="17.85546875" style="34" customWidth="1"/>
    <col min="8861" max="8861" width="16.5703125" style="34" customWidth="1"/>
    <col min="8862" max="8862" width="11.85546875" style="34" customWidth="1"/>
    <col min="8863" max="8863" width="16" style="34" customWidth="1"/>
    <col min="8864" max="8864" width="14.140625" style="34" customWidth="1"/>
    <col min="8865" max="8865" width="10.28515625" style="34" customWidth="1"/>
    <col min="8866" max="8866" width="16" style="34" customWidth="1"/>
    <col min="8867" max="8867" width="9.42578125" style="34" customWidth="1"/>
    <col min="8868" max="8868" width="18.140625" style="34" customWidth="1"/>
    <col min="8869" max="8869" width="13.28515625" style="34" customWidth="1"/>
    <col min="8870" max="8870" width="17.7109375" style="34" customWidth="1"/>
    <col min="8871" max="8871" width="12.7109375" style="34" customWidth="1"/>
    <col min="8872" max="8872" width="16" style="34" customWidth="1"/>
    <col min="8873" max="8873" width="12.7109375" style="34" customWidth="1"/>
    <col min="8874" max="8874" width="16" style="34" customWidth="1"/>
    <col min="8875" max="8875" width="11.85546875" style="34" customWidth="1"/>
    <col min="8876" max="8876" width="16" style="34" customWidth="1"/>
    <col min="8877" max="8877" width="11.140625" style="34" customWidth="1"/>
    <col min="8878" max="8878" width="16" style="34" customWidth="1"/>
    <col min="8879" max="9114" width="9.140625" style="34"/>
    <col min="9115" max="9115" width="29.28515625" style="34" customWidth="1"/>
    <col min="9116" max="9116" width="17.85546875" style="34" customWidth="1"/>
    <col min="9117" max="9117" width="16.5703125" style="34" customWidth="1"/>
    <col min="9118" max="9118" width="11.85546875" style="34" customWidth="1"/>
    <col min="9119" max="9119" width="16" style="34" customWidth="1"/>
    <col min="9120" max="9120" width="14.140625" style="34" customWidth="1"/>
    <col min="9121" max="9121" width="10.28515625" style="34" customWidth="1"/>
    <col min="9122" max="9122" width="16" style="34" customWidth="1"/>
    <col min="9123" max="9123" width="9.42578125" style="34" customWidth="1"/>
    <col min="9124" max="9124" width="18.140625" style="34" customWidth="1"/>
    <col min="9125" max="9125" width="13.28515625" style="34" customWidth="1"/>
    <col min="9126" max="9126" width="17.7109375" style="34" customWidth="1"/>
    <col min="9127" max="9127" width="12.7109375" style="34" customWidth="1"/>
    <col min="9128" max="9128" width="16" style="34" customWidth="1"/>
    <col min="9129" max="9129" width="12.7109375" style="34" customWidth="1"/>
    <col min="9130" max="9130" width="16" style="34" customWidth="1"/>
    <col min="9131" max="9131" width="11.85546875" style="34" customWidth="1"/>
    <col min="9132" max="9132" width="16" style="34" customWidth="1"/>
    <col min="9133" max="9133" width="11.140625" style="34" customWidth="1"/>
    <col min="9134" max="9134" width="16" style="34" customWidth="1"/>
    <col min="9135" max="9370" width="9.140625" style="34"/>
    <col min="9371" max="9371" width="29.28515625" style="34" customWidth="1"/>
    <col min="9372" max="9372" width="17.85546875" style="34" customWidth="1"/>
    <col min="9373" max="9373" width="16.5703125" style="34" customWidth="1"/>
    <col min="9374" max="9374" width="11.85546875" style="34" customWidth="1"/>
    <col min="9375" max="9375" width="16" style="34" customWidth="1"/>
    <col min="9376" max="9376" width="14.140625" style="34" customWidth="1"/>
    <col min="9377" max="9377" width="10.28515625" style="34" customWidth="1"/>
    <col min="9378" max="9378" width="16" style="34" customWidth="1"/>
    <col min="9379" max="9379" width="9.42578125" style="34" customWidth="1"/>
    <col min="9380" max="9380" width="18.140625" style="34" customWidth="1"/>
    <col min="9381" max="9381" width="13.28515625" style="34" customWidth="1"/>
    <col min="9382" max="9382" width="17.7109375" style="34" customWidth="1"/>
    <col min="9383" max="9383" width="12.7109375" style="34" customWidth="1"/>
    <col min="9384" max="9384" width="16" style="34" customWidth="1"/>
    <col min="9385" max="9385" width="12.7109375" style="34" customWidth="1"/>
    <col min="9386" max="9386" width="16" style="34" customWidth="1"/>
    <col min="9387" max="9387" width="11.85546875" style="34" customWidth="1"/>
    <col min="9388" max="9388" width="16" style="34" customWidth="1"/>
    <col min="9389" max="9389" width="11.140625" style="34" customWidth="1"/>
    <col min="9390" max="9390" width="16" style="34" customWidth="1"/>
    <col min="9391" max="9626" width="9.140625" style="34"/>
    <col min="9627" max="9627" width="29.28515625" style="34" customWidth="1"/>
    <col min="9628" max="9628" width="17.85546875" style="34" customWidth="1"/>
    <col min="9629" max="9629" width="16.5703125" style="34" customWidth="1"/>
    <col min="9630" max="9630" width="11.85546875" style="34" customWidth="1"/>
    <col min="9631" max="9631" width="16" style="34" customWidth="1"/>
    <col min="9632" max="9632" width="14.140625" style="34" customWidth="1"/>
    <col min="9633" max="9633" width="10.28515625" style="34" customWidth="1"/>
    <col min="9634" max="9634" width="16" style="34" customWidth="1"/>
    <col min="9635" max="9635" width="9.42578125" style="34" customWidth="1"/>
    <col min="9636" max="9636" width="18.140625" style="34" customWidth="1"/>
    <col min="9637" max="9637" width="13.28515625" style="34" customWidth="1"/>
    <col min="9638" max="9638" width="17.7109375" style="34" customWidth="1"/>
    <col min="9639" max="9639" width="12.7109375" style="34" customWidth="1"/>
    <col min="9640" max="9640" width="16" style="34" customWidth="1"/>
    <col min="9641" max="9641" width="12.7109375" style="34" customWidth="1"/>
    <col min="9642" max="9642" width="16" style="34" customWidth="1"/>
    <col min="9643" max="9643" width="11.85546875" style="34" customWidth="1"/>
    <col min="9644" max="9644" width="16" style="34" customWidth="1"/>
    <col min="9645" max="9645" width="11.140625" style="34" customWidth="1"/>
    <col min="9646" max="9646" width="16" style="34" customWidth="1"/>
    <col min="9647" max="9882" width="9.140625" style="34"/>
    <col min="9883" max="9883" width="29.28515625" style="34" customWidth="1"/>
    <col min="9884" max="9884" width="17.85546875" style="34" customWidth="1"/>
    <col min="9885" max="9885" width="16.5703125" style="34" customWidth="1"/>
    <col min="9886" max="9886" width="11.85546875" style="34" customWidth="1"/>
    <col min="9887" max="9887" width="16" style="34" customWidth="1"/>
    <col min="9888" max="9888" width="14.140625" style="34" customWidth="1"/>
    <col min="9889" max="9889" width="10.28515625" style="34" customWidth="1"/>
    <col min="9890" max="9890" width="16" style="34" customWidth="1"/>
    <col min="9891" max="9891" width="9.42578125" style="34" customWidth="1"/>
    <col min="9892" max="9892" width="18.140625" style="34" customWidth="1"/>
    <col min="9893" max="9893" width="13.28515625" style="34" customWidth="1"/>
    <col min="9894" max="9894" width="17.7109375" style="34" customWidth="1"/>
    <col min="9895" max="9895" width="12.7109375" style="34" customWidth="1"/>
    <col min="9896" max="9896" width="16" style="34" customWidth="1"/>
    <col min="9897" max="9897" width="12.7109375" style="34" customWidth="1"/>
    <col min="9898" max="9898" width="16" style="34" customWidth="1"/>
    <col min="9899" max="9899" width="11.85546875" style="34" customWidth="1"/>
    <col min="9900" max="9900" width="16" style="34" customWidth="1"/>
    <col min="9901" max="9901" width="11.140625" style="34" customWidth="1"/>
    <col min="9902" max="9902" width="16" style="34" customWidth="1"/>
    <col min="9903" max="10138" width="9.140625" style="34"/>
    <col min="10139" max="10139" width="29.28515625" style="34" customWidth="1"/>
    <col min="10140" max="10140" width="17.85546875" style="34" customWidth="1"/>
    <col min="10141" max="10141" width="16.5703125" style="34" customWidth="1"/>
    <col min="10142" max="10142" width="11.85546875" style="34" customWidth="1"/>
    <col min="10143" max="10143" width="16" style="34" customWidth="1"/>
    <col min="10144" max="10144" width="14.140625" style="34" customWidth="1"/>
    <col min="10145" max="10145" width="10.28515625" style="34" customWidth="1"/>
    <col min="10146" max="10146" width="16" style="34" customWidth="1"/>
    <col min="10147" max="10147" width="9.42578125" style="34" customWidth="1"/>
    <col min="10148" max="10148" width="18.140625" style="34" customWidth="1"/>
    <col min="10149" max="10149" width="13.28515625" style="34" customWidth="1"/>
    <col min="10150" max="10150" width="17.7109375" style="34" customWidth="1"/>
    <col min="10151" max="10151" width="12.7109375" style="34" customWidth="1"/>
    <col min="10152" max="10152" width="16" style="34" customWidth="1"/>
    <col min="10153" max="10153" width="12.7109375" style="34" customWidth="1"/>
    <col min="10154" max="10154" width="16" style="34" customWidth="1"/>
    <col min="10155" max="10155" width="11.85546875" style="34" customWidth="1"/>
    <col min="10156" max="10156" width="16" style="34" customWidth="1"/>
    <col min="10157" max="10157" width="11.140625" style="34" customWidth="1"/>
    <col min="10158" max="10158" width="16" style="34" customWidth="1"/>
    <col min="10159" max="10394" width="9.140625" style="34"/>
    <col min="10395" max="10395" width="29.28515625" style="34" customWidth="1"/>
    <col min="10396" max="10396" width="17.85546875" style="34" customWidth="1"/>
    <col min="10397" max="10397" width="16.5703125" style="34" customWidth="1"/>
    <col min="10398" max="10398" width="11.85546875" style="34" customWidth="1"/>
    <col min="10399" max="10399" width="16" style="34" customWidth="1"/>
    <col min="10400" max="10400" width="14.140625" style="34" customWidth="1"/>
    <col min="10401" max="10401" width="10.28515625" style="34" customWidth="1"/>
    <col min="10402" max="10402" width="16" style="34" customWidth="1"/>
    <col min="10403" max="10403" width="9.42578125" style="34" customWidth="1"/>
    <col min="10404" max="10404" width="18.140625" style="34" customWidth="1"/>
    <col min="10405" max="10405" width="13.28515625" style="34" customWidth="1"/>
    <col min="10406" max="10406" width="17.7109375" style="34" customWidth="1"/>
    <col min="10407" max="10407" width="12.7109375" style="34" customWidth="1"/>
    <col min="10408" max="10408" width="16" style="34" customWidth="1"/>
    <col min="10409" max="10409" width="12.7109375" style="34" customWidth="1"/>
    <col min="10410" max="10410" width="16" style="34" customWidth="1"/>
    <col min="10411" max="10411" width="11.85546875" style="34" customWidth="1"/>
    <col min="10412" max="10412" width="16" style="34" customWidth="1"/>
    <col min="10413" max="10413" width="11.140625" style="34" customWidth="1"/>
    <col min="10414" max="10414" width="16" style="34" customWidth="1"/>
    <col min="10415" max="10650" width="9.140625" style="34"/>
    <col min="10651" max="10651" width="29.28515625" style="34" customWidth="1"/>
    <col min="10652" max="10652" width="17.85546875" style="34" customWidth="1"/>
    <col min="10653" max="10653" width="16.5703125" style="34" customWidth="1"/>
    <col min="10654" max="10654" width="11.85546875" style="34" customWidth="1"/>
    <col min="10655" max="10655" width="16" style="34" customWidth="1"/>
    <col min="10656" max="10656" width="14.140625" style="34" customWidth="1"/>
    <col min="10657" max="10657" width="10.28515625" style="34" customWidth="1"/>
    <col min="10658" max="10658" width="16" style="34" customWidth="1"/>
    <col min="10659" max="10659" width="9.42578125" style="34" customWidth="1"/>
    <col min="10660" max="10660" width="18.140625" style="34" customWidth="1"/>
    <col min="10661" max="10661" width="13.28515625" style="34" customWidth="1"/>
    <col min="10662" max="10662" width="17.7109375" style="34" customWidth="1"/>
    <col min="10663" max="10663" width="12.7109375" style="34" customWidth="1"/>
    <col min="10664" max="10664" width="16" style="34" customWidth="1"/>
    <col min="10665" max="10665" width="12.7109375" style="34" customWidth="1"/>
    <col min="10666" max="10666" width="16" style="34" customWidth="1"/>
    <col min="10667" max="10667" width="11.85546875" style="34" customWidth="1"/>
    <col min="10668" max="10668" width="16" style="34" customWidth="1"/>
    <col min="10669" max="10669" width="11.140625" style="34" customWidth="1"/>
    <col min="10670" max="10670" width="16" style="34" customWidth="1"/>
    <col min="10671" max="10906" width="9.140625" style="34"/>
    <col min="10907" max="10907" width="29.28515625" style="34" customWidth="1"/>
    <col min="10908" max="10908" width="17.85546875" style="34" customWidth="1"/>
    <col min="10909" max="10909" width="16.5703125" style="34" customWidth="1"/>
    <col min="10910" max="10910" width="11.85546875" style="34" customWidth="1"/>
    <col min="10911" max="10911" width="16" style="34" customWidth="1"/>
    <col min="10912" max="10912" width="14.140625" style="34" customWidth="1"/>
    <col min="10913" max="10913" width="10.28515625" style="34" customWidth="1"/>
    <col min="10914" max="10914" width="16" style="34" customWidth="1"/>
    <col min="10915" max="10915" width="9.42578125" style="34" customWidth="1"/>
    <col min="10916" max="10916" width="18.140625" style="34" customWidth="1"/>
    <col min="10917" max="10917" width="13.28515625" style="34" customWidth="1"/>
    <col min="10918" max="10918" width="17.7109375" style="34" customWidth="1"/>
    <col min="10919" max="10919" width="12.7109375" style="34" customWidth="1"/>
    <col min="10920" max="10920" width="16" style="34" customWidth="1"/>
    <col min="10921" max="10921" width="12.7109375" style="34" customWidth="1"/>
    <col min="10922" max="10922" width="16" style="34" customWidth="1"/>
    <col min="10923" max="10923" width="11.85546875" style="34" customWidth="1"/>
    <col min="10924" max="10924" width="16" style="34" customWidth="1"/>
    <col min="10925" max="10925" width="11.140625" style="34" customWidth="1"/>
    <col min="10926" max="10926" width="16" style="34" customWidth="1"/>
    <col min="10927" max="11162" width="9.140625" style="34"/>
    <col min="11163" max="11163" width="29.28515625" style="34" customWidth="1"/>
    <col min="11164" max="11164" width="17.85546875" style="34" customWidth="1"/>
    <col min="11165" max="11165" width="16.5703125" style="34" customWidth="1"/>
    <col min="11166" max="11166" width="11.85546875" style="34" customWidth="1"/>
    <col min="11167" max="11167" width="16" style="34" customWidth="1"/>
    <col min="11168" max="11168" width="14.140625" style="34" customWidth="1"/>
    <col min="11169" max="11169" width="10.28515625" style="34" customWidth="1"/>
    <col min="11170" max="11170" width="16" style="34" customWidth="1"/>
    <col min="11171" max="11171" width="9.42578125" style="34" customWidth="1"/>
    <col min="11172" max="11172" width="18.140625" style="34" customWidth="1"/>
    <col min="11173" max="11173" width="13.28515625" style="34" customWidth="1"/>
    <col min="11174" max="11174" width="17.7109375" style="34" customWidth="1"/>
    <col min="11175" max="11175" width="12.7109375" style="34" customWidth="1"/>
    <col min="11176" max="11176" width="16" style="34" customWidth="1"/>
    <col min="11177" max="11177" width="12.7109375" style="34" customWidth="1"/>
    <col min="11178" max="11178" width="16" style="34" customWidth="1"/>
    <col min="11179" max="11179" width="11.85546875" style="34" customWidth="1"/>
    <col min="11180" max="11180" width="16" style="34" customWidth="1"/>
    <col min="11181" max="11181" width="11.140625" style="34" customWidth="1"/>
    <col min="11182" max="11182" width="16" style="34" customWidth="1"/>
    <col min="11183" max="11418" width="9.140625" style="34"/>
    <col min="11419" max="11419" width="29.28515625" style="34" customWidth="1"/>
    <col min="11420" max="11420" width="17.85546875" style="34" customWidth="1"/>
    <col min="11421" max="11421" width="16.5703125" style="34" customWidth="1"/>
    <col min="11422" max="11422" width="11.85546875" style="34" customWidth="1"/>
    <col min="11423" max="11423" width="16" style="34" customWidth="1"/>
    <col min="11424" max="11424" width="14.140625" style="34" customWidth="1"/>
    <col min="11425" max="11425" width="10.28515625" style="34" customWidth="1"/>
    <col min="11426" max="11426" width="16" style="34" customWidth="1"/>
    <col min="11427" max="11427" width="9.42578125" style="34" customWidth="1"/>
    <col min="11428" max="11428" width="18.140625" style="34" customWidth="1"/>
    <col min="11429" max="11429" width="13.28515625" style="34" customWidth="1"/>
    <col min="11430" max="11430" width="17.7109375" style="34" customWidth="1"/>
    <col min="11431" max="11431" width="12.7109375" style="34" customWidth="1"/>
    <col min="11432" max="11432" width="16" style="34" customWidth="1"/>
    <col min="11433" max="11433" width="12.7109375" style="34" customWidth="1"/>
    <col min="11434" max="11434" width="16" style="34" customWidth="1"/>
    <col min="11435" max="11435" width="11.85546875" style="34" customWidth="1"/>
    <col min="11436" max="11436" width="16" style="34" customWidth="1"/>
    <col min="11437" max="11437" width="11.140625" style="34" customWidth="1"/>
    <col min="11438" max="11438" width="16" style="34" customWidth="1"/>
    <col min="11439" max="11674" width="9.140625" style="34"/>
    <col min="11675" max="11675" width="29.28515625" style="34" customWidth="1"/>
    <col min="11676" max="11676" width="17.85546875" style="34" customWidth="1"/>
    <col min="11677" max="11677" width="16.5703125" style="34" customWidth="1"/>
    <col min="11678" max="11678" width="11.85546875" style="34" customWidth="1"/>
    <col min="11679" max="11679" width="16" style="34" customWidth="1"/>
    <col min="11680" max="11680" width="14.140625" style="34" customWidth="1"/>
    <col min="11681" max="11681" width="10.28515625" style="34" customWidth="1"/>
    <col min="11682" max="11682" width="16" style="34" customWidth="1"/>
    <col min="11683" max="11683" width="9.42578125" style="34" customWidth="1"/>
    <col min="11684" max="11684" width="18.140625" style="34" customWidth="1"/>
    <col min="11685" max="11685" width="13.28515625" style="34" customWidth="1"/>
    <col min="11686" max="11686" width="17.7109375" style="34" customWidth="1"/>
    <col min="11687" max="11687" width="12.7109375" style="34" customWidth="1"/>
    <col min="11688" max="11688" width="16" style="34" customWidth="1"/>
    <col min="11689" max="11689" width="12.7109375" style="34" customWidth="1"/>
    <col min="11690" max="11690" width="16" style="34" customWidth="1"/>
    <col min="11691" max="11691" width="11.85546875" style="34" customWidth="1"/>
    <col min="11692" max="11692" width="16" style="34" customWidth="1"/>
    <col min="11693" max="11693" width="11.140625" style="34" customWidth="1"/>
    <col min="11694" max="11694" width="16" style="34" customWidth="1"/>
    <col min="11695" max="11930" width="9.140625" style="34"/>
    <col min="11931" max="11931" width="29.28515625" style="34" customWidth="1"/>
    <col min="11932" max="11932" width="17.85546875" style="34" customWidth="1"/>
    <col min="11933" max="11933" width="16.5703125" style="34" customWidth="1"/>
    <col min="11934" max="11934" width="11.85546875" style="34" customWidth="1"/>
    <col min="11935" max="11935" width="16" style="34" customWidth="1"/>
    <col min="11936" max="11936" width="14.140625" style="34" customWidth="1"/>
    <col min="11937" max="11937" width="10.28515625" style="34" customWidth="1"/>
    <col min="11938" max="11938" width="16" style="34" customWidth="1"/>
    <col min="11939" max="11939" width="9.42578125" style="34" customWidth="1"/>
    <col min="11940" max="11940" width="18.140625" style="34" customWidth="1"/>
    <col min="11941" max="11941" width="13.28515625" style="34" customWidth="1"/>
    <col min="11942" max="11942" width="17.7109375" style="34" customWidth="1"/>
    <col min="11943" max="11943" width="12.7109375" style="34" customWidth="1"/>
    <col min="11944" max="11944" width="16" style="34" customWidth="1"/>
    <col min="11945" max="11945" width="12.7109375" style="34" customWidth="1"/>
    <col min="11946" max="11946" width="16" style="34" customWidth="1"/>
    <col min="11947" max="11947" width="11.85546875" style="34" customWidth="1"/>
    <col min="11948" max="11948" width="16" style="34" customWidth="1"/>
    <col min="11949" max="11949" width="11.140625" style="34" customWidth="1"/>
    <col min="11950" max="11950" width="16" style="34" customWidth="1"/>
    <col min="11951" max="12186" width="9.140625" style="34"/>
    <col min="12187" max="12187" width="29.28515625" style="34" customWidth="1"/>
    <col min="12188" max="12188" width="17.85546875" style="34" customWidth="1"/>
    <col min="12189" max="12189" width="16.5703125" style="34" customWidth="1"/>
    <col min="12190" max="12190" width="11.85546875" style="34" customWidth="1"/>
    <col min="12191" max="12191" width="16" style="34" customWidth="1"/>
    <col min="12192" max="12192" width="14.140625" style="34" customWidth="1"/>
    <col min="12193" max="12193" width="10.28515625" style="34" customWidth="1"/>
    <col min="12194" max="12194" width="16" style="34" customWidth="1"/>
    <col min="12195" max="12195" width="9.42578125" style="34" customWidth="1"/>
    <col min="12196" max="12196" width="18.140625" style="34" customWidth="1"/>
    <col min="12197" max="12197" width="13.28515625" style="34" customWidth="1"/>
    <col min="12198" max="12198" width="17.7109375" style="34" customWidth="1"/>
    <col min="12199" max="12199" width="12.7109375" style="34" customWidth="1"/>
    <col min="12200" max="12200" width="16" style="34" customWidth="1"/>
    <col min="12201" max="12201" width="12.7109375" style="34" customWidth="1"/>
    <col min="12202" max="12202" width="16" style="34" customWidth="1"/>
    <col min="12203" max="12203" width="11.85546875" style="34" customWidth="1"/>
    <col min="12204" max="12204" width="16" style="34" customWidth="1"/>
    <col min="12205" max="12205" width="11.140625" style="34" customWidth="1"/>
    <col min="12206" max="12206" width="16" style="34" customWidth="1"/>
    <col min="12207" max="12442" width="9.140625" style="34"/>
    <col min="12443" max="12443" width="29.28515625" style="34" customWidth="1"/>
    <col min="12444" max="12444" width="17.85546875" style="34" customWidth="1"/>
    <col min="12445" max="12445" width="16.5703125" style="34" customWidth="1"/>
    <col min="12446" max="12446" width="11.85546875" style="34" customWidth="1"/>
    <col min="12447" max="12447" width="16" style="34" customWidth="1"/>
    <col min="12448" max="12448" width="14.140625" style="34" customWidth="1"/>
    <col min="12449" max="12449" width="10.28515625" style="34" customWidth="1"/>
    <col min="12450" max="12450" width="16" style="34" customWidth="1"/>
    <col min="12451" max="12451" width="9.42578125" style="34" customWidth="1"/>
    <col min="12452" max="12452" width="18.140625" style="34" customWidth="1"/>
    <col min="12453" max="12453" width="13.28515625" style="34" customWidth="1"/>
    <col min="12454" max="12454" width="17.7109375" style="34" customWidth="1"/>
    <col min="12455" max="12455" width="12.7109375" style="34" customWidth="1"/>
    <col min="12456" max="12456" width="16" style="34" customWidth="1"/>
    <col min="12457" max="12457" width="12.7109375" style="34" customWidth="1"/>
    <col min="12458" max="12458" width="16" style="34" customWidth="1"/>
    <col min="12459" max="12459" width="11.85546875" style="34" customWidth="1"/>
    <col min="12460" max="12460" width="16" style="34" customWidth="1"/>
    <col min="12461" max="12461" width="11.140625" style="34" customWidth="1"/>
    <col min="12462" max="12462" width="16" style="34" customWidth="1"/>
    <col min="12463" max="12698" width="9.140625" style="34"/>
    <col min="12699" max="12699" width="29.28515625" style="34" customWidth="1"/>
    <col min="12700" max="12700" width="17.85546875" style="34" customWidth="1"/>
    <col min="12701" max="12701" width="16.5703125" style="34" customWidth="1"/>
    <col min="12702" max="12702" width="11.85546875" style="34" customWidth="1"/>
    <col min="12703" max="12703" width="16" style="34" customWidth="1"/>
    <col min="12704" max="12704" width="14.140625" style="34" customWidth="1"/>
    <col min="12705" max="12705" width="10.28515625" style="34" customWidth="1"/>
    <col min="12706" max="12706" width="16" style="34" customWidth="1"/>
    <col min="12707" max="12707" width="9.42578125" style="34" customWidth="1"/>
    <col min="12708" max="12708" width="18.140625" style="34" customWidth="1"/>
    <col min="12709" max="12709" width="13.28515625" style="34" customWidth="1"/>
    <col min="12710" max="12710" width="17.7109375" style="34" customWidth="1"/>
    <col min="12711" max="12711" width="12.7109375" style="34" customWidth="1"/>
    <col min="12712" max="12712" width="16" style="34" customWidth="1"/>
    <col min="12713" max="12713" width="12.7109375" style="34" customWidth="1"/>
    <col min="12714" max="12714" width="16" style="34" customWidth="1"/>
    <col min="12715" max="12715" width="11.85546875" style="34" customWidth="1"/>
    <col min="12716" max="12716" width="16" style="34" customWidth="1"/>
    <col min="12717" max="12717" width="11.140625" style="34" customWidth="1"/>
    <col min="12718" max="12718" width="16" style="34" customWidth="1"/>
    <col min="12719" max="12954" width="9.140625" style="34"/>
    <col min="12955" max="12955" width="29.28515625" style="34" customWidth="1"/>
    <col min="12956" max="12956" width="17.85546875" style="34" customWidth="1"/>
    <col min="12957" max="12957" width="16.5703125" style="34" customWidth="1"/>
    <col min="12958" max="12958" width="11.85546875" style="34" customWidth="1"/>
    <col min="12959" max="12959" width="16" style="34" customWidth="1"/>
    <col min="12960" max="12960" width="14.140625" style="34" customWidth="1"/>
    <col min="12961" max="12961" width="10.28515625" style="34" customWidth="1"/>
    <col min="12962" max="12962" width="16" style="34" customWidth="1"/>
    <col min="12963" max="12963" width="9.42578125" style="34" customWidth="1"/>
    <col min="12964" max="12964" width="18.140625" style="34" customWidth="1"/>
    <col min="12965" max="12965" width="13.28515625" style="34" customWidth="1"/>
    <col min="12966" max="12966" width="17.7109375" style="34" customWidth="1"/>
    <col min="12967" max="12967" width="12.7109375" style="34" customWidth="1"/>
    <col min="12968" max="12968" width="16" style="34" customWidth="1"/>
    <col min="12969" max="12969" width="12.7109375" style="34" customWidth="1"/>
    <col min="12970" max="12970" width="16" style="34" customWidth="1"/>
    <col min="12971" max="12971" width="11.85546875" style="34" customWidth="1"/>
    <col min="12972" max="12972" width="16" style="34" customWidth="1"/>
    <col min="12973" max="12973" width="11.140625" style="34" customWidth="1"/>
    <col min="12974" max="12974" width="16" style="34" customWidth="1"/>
    <col min="12975" max="13210" width="9.140625" style="34"/>
    <col min="13211" max="13211" width="29.28515625" style="34" customWidth="1"/>
    <col min="13212" max="13212" width="17.85546875" style="34" customWidth="1"/>
    <col min="13213" max="13213" width="16.5703125" style="34" customWidth="1"/>
    <col min="13214" max="13214" width="11.85546875" style="34" customWidth="1"/>
    <col min="13215" max="13215" width="16" style="34" customWidth="1"/>
    <col min="13216" max="13216" width="14.140625" style="34" customWidth="1"/>
    <col min="13217" max="13217" width="10.28515625" style="34" customWidth="1"/>
    <col min="13218" max="13218" width="16" style="34" customWidth="1"/>
    <col min="13219" max="13219" width="9.42578125" style="34" customWidth="1"/>
    <col min="13220" max="13220" width="18.140625" style="34" customWidth="1"/>
    <col min="13221" max="13221" width="13.28515625" style="34" customWidth="1"/>
    <col min="13222" max="13222" width="17.7109375" style="34" customWidth="1"/>
    <col min="13223" max="13223" width="12.7109375" style="34" customWidth="1"/>
    <col min="13224" max="13224" width="16" style="34" customWidth="1"/>
    <col min="13225" max="13225" width="12.7109375" style="34" customWidth="1"/>
    <col min="13226" max="13226" width="16" style="34" customWidth="1"/>
    <col min="13227" max="13227" width="11.85546875" style="34" customWidth="1"/>
    <col min="13228" max="13228" width="16" style="34" customWidth="1"/>
    <col min="13229" max="13229" width="11.140625" style="34" customWidth="1"/>
    <col min="13230" max="13230" width="16" style="34" customWidth="1"/>
    <col min="13231" max="13466" width="9.140625" style="34"/>
    <col min="13467" max="13467" width="29.28515625" style="34" customWidth="1"/>
    <col min="13468" max="13468" width="17.85546875" style="34" customWidth="1"/>
    <col min="13469" max="13469" width="16.5703125" style="34" customWidth="1"/>
    <col min="13470" max="13470" width="11.85546875" style="34" customWidth="1"/>
    <col min="13471" max="13471" width="16" style="34" customWidth="1"/>
    <col min="13472" max="13472" width="14.140625" style="34" customWidth="1"/>
    <col min="13473" max="13473" width="10.28515625" style="34" customWidth="1"/>
    <col min="13474" max="13474" width="16" style="34" customWidth="1"/>
    <col min="13475" max="13475" width="9.42578125" style="34" customWidth="1"/>
    <col min="13476" max="13476" width="18.140625" style="34" customWidth="1"/>
    <col min="13477" max="13477" width="13.28515625" style="34" customWidth="1"/>
    <col min="13478" max="13478" width="17.7109375" style="34" customWidth="1"/>
    <col min="13479" max="13479" width="12.7109375" style="34" customWidth="1"/>
    <col min="13480" max="13480" width="16" style="34" customWidth="1"/>
    <col min="13481" max="13481" width="12.7109375" style="34" customWidth="1"/>
    <col min="13482" max="13482" width="16" style="34" customWidth="1"/>
    <col min="13483" max="13483" width="11.85546875" style="34" customWidth="1"/>
    <col min="13484" max="13484" width="16" style="34" customWidth="1"/>
    <col min="13485" max="13485" width="11.140625" style="34" customWidth="1"/>
    <col min="13486" max="13486" width="16" style="34" customWidth="1"/>
    <col min="13487" max="13722" width="9.140625" style="34"/>
    <col min="13723" max="13723" width="29.28515625" style="34" customWidth="1"/>
    <col min="13724" max="13724" width="17.85546875" style="34" customWidth="1"/>
    <col min="13725" max="13725" width="16.5703125" style="34" customWidth="1"/>
    <col min="13726" max="13726" width="11.85546875" style="34" customWidth="1"/>
    <col min="13727" max="13727" width="16" style="34" customWidth="1"/>
    <col min="13728" max="13728" width="14.140625" style="34" customWidth="1"/>
    <col min="13729" max="13729" width="10.28515625" style="34" customWidth="1"/>
    <col min="13730" max="13730" width="16" style="34" customWidth="1"/>
    <col min="13731" max="13731" width="9.42578125" style="34" customWidth="1"/>
    <col min="13732" max="13732" width="18.140625" style="34" customWidth="1"/>
    <col min="13733" max="13733" width="13.28515625" style="34" customWidth="1"/>
    <col min="13734" max="13734" width="17.7109375" style="34" customWidth="1"/>
    <col min="13735" max="13735" width="12.7109375" style="34" customWidth="1"/>
    <col min="13736" max="13736" width="16" style="34" customWidth="1"/>
    <col min="13737" max="13737" width="12.7109375" style="34" customWidth="1"/>
    <col min="13738" max="13738" width="16" style="34" customWidth="1"/>
    <col min="13739" max="13739" width="11.85546875" style="34" customWidth="1"/>
    <col min="13740" max="13740" width="16" style="34" customWidth="1"/>
    <col min="13741" max="13741" width="11.140625" style="34" customWidth="1"/>
    <col min="13742" max="13742" width="16" style="34" customWidth="1"/>
    <col min="13743" max="13978" width="9.140625" style="34"/>
    <col min="13979" max="13979" width="29.28515625" style="34" customWidth="1"/>
    <col min="13980" max="13980" width="17.85546875" style="34" customWidth="1"/>
    <col min="13981" max="13981" width="16.5703125" style="34" customWidth="1"/>
    <col min="13982" max="13982" width="11.85546875" style="34" customWidth="1"/>
    <col min="13983" max="13983" width="16" style="34" customWidth="1"/>
    <col min="13984" max="13984" width="14.140625" style="34" customWidth="1"/>
    <col min="13985" max="13985" width="10.28515625" style="34" customWidth="1"/>
    <col min="13986" max="13986" width="16" style="34" customWidth="1"/>
    <col min="13987" max="13987" width="9.42578125" style="34" customWidth="1"/>
    <col min="13988" max="13988" width="18.140625" style="34" customWidth="1"/>
    <col min="13989" max="13989" width="13.28515625" style="34" customWidth="1"/>
    <col min="13990" max="13990" width="17.7109375" style="34" customWidth="1"/>
    <col min="13991" max="13991" width="12.7109375" style="34" customWidth="1"/>
    <col min="13992" max="13992" width="16" style="34" customWidth="1"/>
    <col min="13993" max="13993" width="12.7109375" style="34" customWidth="1"/>
    <col min="13994" max="13994" width="16" style="34" customWidth="1"/>
    <col min="13995" max="13995" width="11.85546875" style="34" customWidth="1"/>
    <col min="13996" max="13996" width="16" style="34" customWidth="1"/>
    <col min="13997" max="13997" width="11.140625" style="34" customWidth="1"/>
    <col min="13998" max="13998" width="16" style="34" customWidth="1"/>
    <col min="13999" max="14234" width="9.140625" style="34"/>
    <col min="14235" max="14235" width="29.28515625" style="34" customWidth="1"/>
    <col min="14236" max="14236" width="17.85546875" style="34" customWidth="1"/>
    <col min="14237" max="14237" width="16.5703125" style="34" customWidth="1"/>
    <col min="14238" max="14238" width="11.85546875" style="34" customWidth="1"/>
    <col min="14239" max="14239" width="16" style="34" customWidth="1"/>
    <col min="14240" max="14240" width="14.140625" style="34" customWidth="1"/>
    <col min="14241" max="14241" width="10.28515625" style="34" customWidth="1"/>
    <col min="14242" max="14242" width="16" style="34" customWidth="1"/>
    <col min="14243" max="14243" width="9.42578125" style="34" customWidth="1"/>
    <col min="14244" max="14244" width="18.140625" style="34" customWidth="1"/>
    <col min="14245" max="14245" width="13.28515625" style="34" customWidth="1"/>
    <col min="14246" max="14246" width="17.7109375" style="34" customWidth="1"/>
    <col min="14247" max="14247" width="12.7109375" style="34" customWidth="1"/>
    <col min="14248" max="14248" width="16" style="34" customWidth="1"/>
    <col min="14249" max="14249" width="12.7109375" style="34" customWidth="1"/>
    <col min="14250" max="14250" width="16" style="34" customWidth="1"/>
    <col min="14251" max="14251" width="11.85546875" style="34" customWidth="1"/>
    <col min="14252" max="14252" width="16" style="34" customWidth="1"/>
    <col min="14253" max="14253" width="11.140625" style="34" customWidth="1"/>
    <col min="14254" max="14254" width="16" style="34" customWidth="1"/>
    <col min="14255" max="14490" width="9.140625" style="34"/>
    <col min="14491" max="14491" width="29.28515625" style="34" customWidth="1"/>
    <col min="14492" max="14492" width="17.85546875" style="34" customWidth="1"/>
    <col min="14493" max="14493" width="16.5703125" style="34" customWidth="1"/>
    <col min="14494" max="14494" width="11.85546875" style="34" customWidth="1"/>
    <col min="14495" max="14495" width="16" style="34" customWidth="1"/>
    <col min="14496" max="14496" width="14.140625" style="34" customWidth="1"/>
    <col min="14497" max="14497" width="10.28515625" style="34" customWidth="1"/>
    <col min="14498" max="14498" width="16" style="34" customWidth="1"/>
    <col min="14499" max="14499" width="9.42578125" style="34" customWidth="1"/>
    <col min="14500" max="14500" width="18.140625" style="34" customWidth="1"/>
    <col min="14501" max="14501" width="13.28515625" style="34" customWidth="1"/>
    <col min="14502" max="14502" width="17.7109375" style="34" customWidth="1"/>
    <col min="14503" max="14503" width="12.7109375" style="34" customWidth="1"/>
    <col min="14504" max="14504" width="16" style="34" customWidth="1"/>
    <col min="14505" max="14505" width="12.7109375" style="34" customWidth="1"/>
    <col min="14506" max="14506" width="16" style="34" customWidth="1"/>
    <col min="14507" max="14507" width="11.85546875" style="34" customWidth="1"/>
    <col min="14508" max="14508" width="16" style="34" customWidth="1"/>
    <col min="14509" max="14509" width="11.140625" style="34" customWidth="1"/>
    <col min="14510" max="14510" width="16" style="34" customWidth="1"/>
    <col min="14511" max="14746" width="9.140625" style="34"/>
    <col min="14747" max="14747" width="29.28515625" style="34" customWidth="1"/>
    <col min="14748" max="14748" width="17.85546875" style="34" customWidth="1"/>
    <col min="14749" max="14749" width="16.5703125" style="34" customWidth="1"/>
    <col min="14750" max="14750" width="11.85546875" style="34" customWidth="1"/>
    <col min="14751" max="14751" width="16" style="34" customWidth="1"/>
    <col min="14752" max="14752" width="14.140625" style="34" customWidth="1"/>
    <col min="14753" max="14753" width="10.28515625" style="34" customWidth="1"/>
    <col min="14754" max="14754" width="16" style="34" customWidth="1"/>
    <col min="14755" max="14755" width="9.42578125" style="34" customWidth="1"/>
    <col min="14756" max="14756" width="18.140625" style="34" customWidth="1"/>
    <col min="14757" max="14757" width="13.28515625" style="34" customWidth="1"/>
    <col min="14758" max="14758" width="17.7109375" style="34" customWidth="1"/>
    <col min="14759" max="14759" width="12.7109375" style="34" customWidth="1"/>
    <col min="14760" max="14760" width="16" style="34" customWidth="1"/>
    <col min="14761" max="14761" width="12.7109375" style="34" customWidth="1"/>
    <col min="14762" max="14762" width="16" style="34" customWidth="1"/>
    <col min="14763" max="14763" width="11.85546875" style="34" customWidth="1"/>
    <col min="14764" max="14764" width="16" style="34" customWidth="1"/>
    <col min="14765" max="14765" width="11.140625" style="34" customWidth="1"/>
    <col min="14766" max="14766" width="16" style="34" customWidth="1"/>
    <col min="14767" max="15002" width="9.140625" style="34"/>
    <col min="15003" max="15003" width="29.28515625" style="34" customWidth="1"/>
    <col min="15004" max="15004" width="17.85546875" style="34" customWidth="1"/>
    <col min="15005" max="15005" width="16.5703125" style="34" customWidth="1"/>
    <col min="15006" max="15006" width="11.85546875" style="34" customWidth="1"/>
    <col min="15007" max="15007" width="16" style="34" customWidth="1"/>
    <col min="15008" max="15008" width="14.140625" style="34" customWidth="1"/>
    <col min="15009" max="15009" width="10.28515625" style="34" customWidth="1"/>
    <col min="15010" max="15010" width="16" style="34" customWidth="1"/>
    <col min="15011" max="15011" width="9.42578125" style="34" customWidth="1"/>
    <col min="15012" max="15012" width="18.140625" style="34" customWidth="1"/>
    <col min="15013" max="15013" width="13.28515625" style="34" customWidth="1"/>
    <col min="15014" max="15014" width="17.7109375" style="34" customWidth="1"/>
    <col min="15015" max="15015" width="12.7109375" style="34" customWidth="1"/>
    <col min="15016" max="15016" width="16" style="34" customWidth="1"/>
    <col min="15017" max="15017" width="12.7109375" style="34" customWidth="1"/>
    <col min="15018" max="15018" width="16" style="34" customWidth="1"/>
    <col min="15019" max="15019" width="11.85546875" style="34" customWidth="1"/>
    <col min="15020" max="15020" width="16" style="34" customWidth="1"/>
    <col min="15021" max="15021" width="11.140625" style="34" customWidth="1"/>
    <col min="15022" max="15022" width="16" style="34" customWidth="1"/>
    <col min="15023" max="15258" width="9.140625" style="34"/>
    <col min="15259" max="15259" width="29.28515625" style="34" customWidth="1"/>
    <col min="15260" max="15260" width="17.85546875" style="34" customWidth="1"/>
    <col min="15261" max="15261" width="16.5703125" style="34" customWidth="1"/>
    <col min="15262" max="15262" width="11.85546875" style="34" customWidth="1"/>
    <col min="15263" max="15263" width="16" style="34" customWidth="1"/>
    <col min="15264" max="15264" width="14.140625" style="34" customWidth="1"/>
    <col min="15265" max="15265" width="10.28515625" style="34" customWidth="1"/>
    <col min="15266" max="15266" width="16" style="34" customWidth="1"/>
    <col min="15267" max="15267" width="9.42578125" style="34" customWidth="1"/>
    <col min="15268" max="15268" width="18.140625" style="34" customWidth="1"/>
    <col min="15269" max="15269" width="13.28515625" style="34" customWidth="1"/>
    <col min="15270" max="15270" width="17.7109375" style="34" customWidth="1"/>
    <col min="15271" max="15271" width="12.7109375" style="34" customWidth="1"/>
    <col min="15272" max="15272" width="16" style="34" customWidth="1"/>
    <col min="15273" max="15273" width="12.7109375" style="34" customWidth="1"/>
    <col min="15274" max="15274" width="16" style="34" customWidth="1"/>
    <col min="15275" max="15275" width="11.85546875" style="34" customWidth="1"/>
    <col min="15276" max="15276" width="16" style="34" customWidth="1"/>
    <col min="15277" max="15277" width="11.140625" style="34" customWidth="1"/>
    <col min="15278" max="15278" width="16" style="34" customWidth="1"/>
    <col min="15279" max="15514" width="9.140625" style="34"/>
    <col min="15515" max="15515" width="29.28515625" style="34" customWidth="1"/>
    <col min="15516" max="15516" width="17.85546875" style="34" customWidth="1"/>
    <col min="15517" max="15517" width="16.5703125" style="34" customWidth="1"/>
    <col min="15518" max="15518" width="11.85546875" style="34" customWidth="1"/>
    <col min="15519" max="15519" width="16" style="34" customWidth="1"/>
    <col min="15520" max="15520" width="14.140625" style="34" customWidth="1"/>
    <col min="15521" max="15521" width="10.28515625" style="34" customWidth="1"/>
    <col min="15522" max="15522" width="16" style="34" customWidth="1"/>
    <col min="15523" max="15523" width="9.42578125" style="34" customWidth="1"/>
    <col min="15524" max="15524" width="18.140625" style="34" customWidth="1"/>
    <col min="15525" max="15525" width="13.28515625" style="34" customWidth="1"/>
    <col min="15526" max="15526" width="17.7109375" style="34" customWidth="1"/>
    <col min="15527" max="15527" width="12.7109375" style="34" customWidth="1"/>
    <col min="15528" max="15528" width="16" style="34" customWidth="1"/>
    <col min="15529" max="15529" width="12.7109375" style="34" customWidth="1"/>
    <col min="15530" max="15530" width="16" style="34" customWidth="1"/>
    <col min="15531" max="15531" width="11.85546875" style="34" customWidth="1"/>
    <col min="15532" max="15532" width="16" style="34" customWidth="1"/>
    <col min="15533" max="15533" width="11.140625" style="34" customWidth="1"/>
    <col min="15534" max="15534" width="16" style="34" customWidth="1"/>
    <col min="15535" max="15770" width="9.140625" style="34"/>
    <col min="15771" max="15771" width="29.28515625" style="34" customWidth="1"/>
    <col min="15772" max="15772" width="17.85546875" style="34" customWidth="1"/>
    <col min="15773" max="15773" width="16.5703125" style="34" customWidth="1"/>
    <col min="15774" max="15774" width="11.85546875" style="34" customWidth="1"/>
    <col min="15775" max="15775" width="16" style="34" customWidth="1"/>
    <col min="15776" max="15776" width="14.140625" style="34" customWidth="1"/>
    <col min="15777" max="15777" width="10.28515625" style="34" customWidth="1"/>
    <col min="15778" max="15778" width="16" style="34" customWidth="1"/>
    <col min="15779" max="15779" width="9.42578125" style="34" customWidth="1"/>
    <col min="15780" max="15780" width="18.140625" style="34" customWidth="1"/>
    <col min="15781" max="15781" width="13.28515625" style="34" customWidth="1"/>
    <col min="15782" max="15782" width="17.7109375" style="34" customWidth="1"/>
    <col min="15783" max="15783" width="12.7109375" style="34" customWidth="1"/>
    <col min="15784" max="15784" width="16" style="34" customWidth="1"/>
    <col min="15785" max="15785" width="12.7109375" style="34" customWidth="1"/>
    <col min="15786" max="15786" width="16" style="34" customWidth="1"/>
    <col min="15787" max="15787" width="11.85546875" style="34" customWidth="1"/>
    <col min="15788" max="15788" width="16" style="34" customWidth="1"/>
    <col min="15789" max="15789" width="11.140625" style="34" customWidth="1"/>
    <col min="15790" max="15790" width="16" style="34" customWidth="1"/>
    <col min="15791" max="16026" width="9.140625" style="34"/>
    <col min="16027" max="16027" width="29.28515625" style="34" customWidth="1"/>
    <col min="16028" max="16028" width="17.85546875" style="34" customWidth="1"/>
    <col min="16029" max="16029" width="16.5703125" style="34" customWidth="1"/>
    <col min="16030" max="16030" width="11.85546875" style="34" customWidth="1"/>
    <col min="16031" max="16031" width="16" style="34" customWidth="1"/>
    <col min="16032" max="16032" width="14.140625" style="34" customWidth="1"/>
    <col min="16033" max="16033" width="10.28515625" style="34" customWidth="1"/>
    <col min="16034" max="16034" width="16" style="34" customWidth="1"/>
    <col min="16035" max="16035" width="9.42578125" style="34" customWidth="1"/>
    <col min="16036" max="16036" width="18.140625" style="34" customWidth="1"/>
    <col min="16037" max="16037" width="13.28515625" style="34" customWidth="1"/>
    <col min="16038" max="16038" width="17.7109375" style="34" customWidth="1"/>
    <col min="16039" max="16039" width="12.7109375" style="34" customWidth="1"/>
    <col min="16040" max="16040" width="16" style="34" customWidth="1"/>
    <col min="16041" max="16041" width="12.7109375" style="34" customWidth="1"/>
    <col min="16042" max="16042" width="16" style="34" customWidth="1"/>
    <col min="16043" max="16043" width="11.85546875" style="34" customWidth="1"/>
    <col min="16044" max="16044" width="16" style="34" customWidth="1"/>
    <col min="16045" max="16045" width="11.140625" style="34" customWidth="1"/>
    <col min="16046" max="16046" width="16" style="34" customWidth="1"/>
    <col min="16047" max="16384" width="9.140625" style="34"/>
  </cols>
  <sheetData>
    <row r="1" spans="1:23" s="31" customFormat="1" ht="15">
      <c r="A1" s="29" t="s">
        <v>72</v>
      </c>
      <c r="B1" s="40" t="s">
        <v>92</v>
      </c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s="31" customFormat="1">
      <c r="A2" s="29"/>
      <c r="B2" s="30" t="s">
        <v>83</v>
      </c>
      <c r="C2" s="39"/>
      <c r="D2" s="30" t="s">
        <v>84</v>
      </c>
      <c r="E2" s="39"/>
      <c r="F2" s="30" t="s">
        <v>85</v>
      </c>
      <c r="G2" s="39"/>
      <c r="H2" s="30" t="s">
        <v>86</v>
      </c>
      <c r="I2" s="39"/>
      <c r="J2" s="30" t="s">
        <v>87</v>
      </c>
      <c r="K2" s="39"/>
      <c r="L2" s="30" t="s">
        <v>88</v>
      </c>
      <c r="M2" s="39"/>
      <c r="N2" s="30" t="s">
        <v>89</v>
      </c>
      <c r="O2" s="39"/>
      <c r="P2" s="30" t="s">
        <v>73</v>
      </c>
      <c r="Q2" s="39"/>
      <c r="R2" s="30" t="s">
        <v>74</v>
      </c>
      <c r="S2" s="39"/>
      <c r="T2" s="30" t="s">
        <v>90</v>
      </c>
      <c r="U2" s="39"/>
      <c r="V2" s="30" t="s">
        <v>91</v>
      </c>
      <c r="W2" s="39"/>
    </row>
    <row r="3" spans="1:23" s="31" customFormat="1">
      <c r="A3" s="32"/>
      <c r="B3" s="32" t="s">
        <v>94</v>
      </c>
      <c r="C3" s="47" t="s">
        <v>93</v>
      </c>
      <c r="D3" s="32" t="s">
        <v>94</v>
      </c>
      <c r="E3" s="47" t="s">
        <v>93</v>
      </c>
      <c r="F3" s="32" t="s">
        <v>94</v>
      </c>
      <c r="G3" s="47" t="s">
        <v>93</v>
      </c>
      <c r="H3" s="32" t="s">
        <v>94</v>
      </c>
      <c r="I3" s="47" t="s">
        <v>93</v>
      </c>
      <c r="J3" s="32" t="s">
        <v>94</v>
      </c>
      <c r="K3" s="47" t="s">
        <v>93</v>
      </c>
      <c r="L3" s="32" t="s">
        <v>94</v>
      </c>
      <c r="M3" s="47" t="s">
        <v>93</v>
      </c>
      <c r="N3" s="32" t="s">
        <v>94</v>
      </c>
      <c r="O3" s="47" t="s">
        <v>93</v>
      </c>
      <c r="P3" s="32" t="s">
        <v>94</v>
      </c>
      <c r="Q3" s="47" t="s">
        <v>93</v>
      </c>
      <c r="R3" s="32" t="s">
        <v>94</v>
      </c>
      <c r="S3" s="47" t="s">
        <v>93</v>
      </c>
      <c r="T3" s="32" t="s">
        <v>94</v>
      </c>
      <c r="U3" s="47" t="s">
        <v>93</v>
      </c>
      <c r="V3" s="32" t="s">
        <v>94</v>
      </c>
      <c r="W3" s="47" t="s">
        <v>93</v>
      </c>
    </row>
    <row r="4" spans="1:23" s="33" customFormat="1">
      <c r="A4" s="43" t="s">
        <v>22</v>
      </c>
      <c r="B4" s="44">
        <f>SUM(B6:B53)</f>
        <v>491</v>
      </c>
      <c r="C4" s="48">
        <v>0.16600000000000001</v>
      </c>
      <c r="D4" s="44">
        <f>SUM(D6:D53)</f>
        <v>401</v>
      </c>
      <c r="E4" s="49">
        <v>0.13300000000000001</v>
      </c>
      <c r="F4" s="44">
        <f t="shared" ref="F4:V4" si="0">SUM(F6:F53)</f>
        <v>169</v>
      </c>
      <c r="G4" s="49">
        <v>0.05</v>
      </c>
      <c r="H4" s="44">
        <f t="shared" si="0"/>
        <v>280</v>
      </c>
      <c r="I4" s="49">
        <v>3.7999999999999999E-2</v>
      </c>
      <c r="J4" s="44">
        <f t="shared" si="0"/>
        <v>75</v>
      </c>
      <c r="K4" s="49">
        <v>0.06</v>
      </c>
      <c r="L4" s="44">
        <f t="shared" si="0"/>
        <v>170</v>
      </c>
      <c r="M4" s="49">
        <v>2.1000000000000001E-2</v>
      </c>
      <c r="N4" s="44">
        <f t="shared" si="0"/>
        <v>3</v>
      </c>
      <c r="O4" s="49">
        <v>1.2E-2</v>
      </c>
      <c r="P4" s="44">
        <f t="shared" si="0"/>
        <v>1</v>
      </c>
      <c r="Q4" s="49"/>
      <c r="R4" s="44">
        <f>SUM(R6:R53)</f>
        <v>1</v>
      </c>
      <c r="S4" s="49"/>
      <c r="T4" s="44">
        <f t="shared" si="0"/>
        <v>17</v>
      </c>
      <c r="U4" s="49">
        <v>5.0000000000000001E-4</v>
      </c>
      <c r="V4" s="44">
        <f t="shared" si="0"/>
        <v>3</v>
      </c>
      <c r="W4" s="50"/>
    </row>
    <row r="5" spans="1:23">
      <c r="A5" s="43" t="s">
        <v>23</v>
      </c>
      <c r="B5" s="44"/>
      <c r="C5" s="48"/>
      <c r="D5" s="44"/>
      <c r="E5" s="49"/>
      <c r="F5" s="44"/>
      <c r="G5" s="49"/>
      <c r="H5" s="44"/>
      <c r="I5" s="49"/>
      <c r="J5" s="44"/>
      <c r="K5" s="49"/>
      <c r="L5" s="44"/>
      <c r="M5" s="49"/>
      <c r="N5" s="44"/>
      <c r="O5" s="49"/>
      <c r="P5" s="44"/>
      <c r="Q5" s="49"/>
      <c r="R5" s="44"/>
      <c r="S5" s="49"/>
      <c r="T5" s="44"/>
      <c r="U5" s="49"/>
      <c r="V5" s="44"/>
      <c r="W5" s="51"/>
    </row>
    <row r="6" spans="1:23">
      <c r="A6" s="45" t="s">
        <v>75</v>
      </c>
      <c r="B6" s="44">
        <v>217</v>
      </c>
      <c r="C6" s="48">
        <v>8.2000000000000003E-2</v>
      </c>
      <c r="D6" s="44">
        <v>174</v>
      </c>
      <c r="E6" s="49">
        <v>0.105</v>
      </c>
      <c r="F6" s="44">
        <v>75</v>
      </c>
      <c r="G6" s="49">
        <v>3.7999999999999999E-2</v>
      </c>
      <c r="H6" s="44">
        <f>30+88</f>
        <v>118</v>
      </c>
      <c r="I6" s="49">
        <v>2.9000000000000001E-2</v>
      </c>
      <c r="J6" s="44">
        <v>63</v>
      </c>
      <c r="K6" s="49">
        <v>8.8999999999999996E-2</v>
      </c>
      <c r="L6" s="44">
        <v>103</v>
      </c>
      <c r="M6" s="49">
        <v>2.5000000000000001E-2</v>
      </c>
      <c r="N6" s="44">
        <v>3</v>
      </c>
      <c r="O6" s="49">
        <v>2.1000000000000001E-2</v>
      </c>
      <c r="P6" s="44">
        <v>1</v>
      </c>
      <c r="Q6" s="49">
        <v>2E-3</v>
      </c>
      <c r="R6" s="44">
        <v>1</v>
      </c>
      <c r="S6" s="49">
        <v>1E-3</v>
      </c>
      <c r="T6" s="44">
        <v>15</v>
      </c>
      <c r="U6" s="49">
        <v>6.1999999999999998E-3</v>
      </c>
      <c r="V6" s="44"/>
      <c r="W6" s="51"/>
    </row>
    <row r="7" spans="1:23">
      <c r="A7" s="45" t="s">
        <v>76</v>
      </c>
      <c r="B7" s="44">
        <v>37</v>
      </c>
      <c r="C7" s="48">
        <v>0.248</v>
      </c>
      <c r="D7" s="44">
        <v>32</v>
      </c>
      <c r="E7" s="49">
        <v>0.219</v>
      </c>
      <c r="F7" s="44">
        <v>6</v>
      </c>
      <c r="G7" s="49">
        <v>2.9000000000000001E-2</v>
      </c>
      <c r="H7" s="44">
        <f>7+13</f>
        <v>20</v>
      </c>
      <c r="I7" s="49">
        <v>5.5E-2</v>
      </c>
      <c r="J7" s="44">
        <v>3</v>
      </c>
      <c r="K7" s="49">
        <v>7.1999999999999995E-2</v>
      </c>
      <c r="L7" s="44">
        <v>10</v>
      </c>
      <c r="M7" s="49">
        <v>1.6E-2</v>
      </c>
      <c r="N7" s="44"/>
      <c r="O7" s="49"/>
      <c r="P7" s="44"/>
      <c r="Q7" s="49"/>
      <c r="R7" s="44"/>
      <c r="S7" s="49"/>
      <c r="T7" s="44"/>
      <c r="U7" s="49"/>
      <c r="V7" s="44">
        <v>3</v>
      </c>
      <c r="W7" s="51">
        <v>1E-3</v>
      </c>
    </row>
    <row r="8" spans="1:23">
      <c r="A8" s="45" t="s">
        <v>27</v>
      </c>
      <c r="B8" s="44">
        <v>2</v>
      </c>
      <c r="C8" s="48">
        <v>7.0000000000000007E-2</v>
      </c>
      <c r="D8" s="44">
        <v>3</v>
      </c>
      <c r="E8" s="49">
        <v>0.18</v>
      </c>
      <c r="F8" s="44">
        <v>3</v>
      </c>
      <c r="G8" s="49">
        <v>0.21099999999999999</v>
      </c>
      <c r="H8" s="44">
        <v>2</v>
      </c>
      <c r="I8" s="49">
        <v>3.5000000000000003E-2</v>
      </c>
      <c r="J8" s="44"/>
      <c r="K8" s="49"/>
      <c r="L8" s="44">
        <v>2</v>
      </c>
      <c r="M8" s="49">
        <v>3.2000000000000001E-2</v>
      </c>
      <c r="N8" s="44"/>
      <c r="O8" s="49"/>
      <c r="P8" s="44"/>
      <c r="Q8" s="49"/>
      <c r="R8" s="44"/>
      <c r="S8" s="49"/>
      <c r="T8" s="44"/>
      <c r="U8" s="49"/>
      <c r="V8" s="44"/>
      <c r="W8" s="51"/>
    </row>
    <row r="9" spans="1:23">
      <c r="A9" s="45" t="s">
        <v>28</v>
      </c>
      <c r="B9" s="44">
        <v>2</v>
      </c>
      <c r="C9" s="48">
        <v>0.182</v>
      </c>
      <c r="D9" s="44">
        <v>3</v>
      </c>
      <c r="E9" s="49">
        <v>0.309</v>
      </c>
      <c r="F9" s="44">
        <v>1</v>
      </c>
      <c r="G9" s="49">
        <v>0.11700000000000001</v>
      </c>
      <c r="H9" s="44">
        <v>2</v>
      </c>
      <c r="I9" s="49">
        <v>0.08</v>
      </c>
      <c r="J9" s="44"/>
      <c r="K9" s="49"/>
      <c r="L9" s="44">
        <v>2</v>
      </c>
      <c r="M9" s="49">
        <v>6.2E-2</v>
      </c>
      <c r="N9" s="44"/>
      <c r="O9" s="49"/>
      <c r="P9" s="44"/>
      <c r="Q9" s="49"/>
      <c r="R9" s="44"/>
      <c r="S9" s="49"/>
      <c r="T9" s="44"/>
      <c r="U9" s="49"/>
      <c r="V9" s="44"/>
      <c r="W9" s="51"/>
    </row>
    <row r="10" spans="1:23">
      <c r="A10" s="45" t="s">
        <v>77</v>
      </c>
      <c r="B10" s="44">
        <v>9</v>
      </c>
      <c r="C10" s="48">
        <v>0.27600000000000002</v>
      </c>
      <c r="D10" s="44">
        <v>6</v>
      </c>
      <c r="E10" s="49">
        <v>0.19700000000000001</v>
      </c>
      <c r="F10" s="44">
        <v>3</v>
      </c>
      <c r="G10" s="49">
        <v>8.2000000000000003E-2</v>
      </c>
      <c r="H10" s="44">
        <v>8</v>
      </c>
      <c r="I10" s="49">
        <v>0.122</v>
      </c>
      <c r="J10" s="44"/>
      <c r="K10" s="49"/>
      <c r="L10" s="44">
        <v>3</v>
      </c>
      <c r="M10" s="49">
        <v>2.5000000000000001E-2</v>
      </c>
      <c r="N10" s="44"/>
      <c r="O10" s="49"/>
      <c r="P10" s="44"/>
      <c r="Q10" s="49"/>
      <c r="R10" s="44"/>
      <c r="S10" s="49"/>
      <c r="T10" s="44"/>
      <c r="U10" s="49"/>
      <c r="V10" s="44"/>
      <c r="W10" s="51"/>
    </row>
    <row r="11" spans="1:23">
      <c r="A11" s="45" t="s">
        <v>78</v>
      </c>
      <c r="B11" s="44">
        <v>4</v>
      </c>
      <c r="C11" s="48">
        <v>0.25</v>
      </c>
      <c r="D11" s="44">
        <v>4</v>
      </c>
      <c r="E11" s="49">
        <v>0.214</v>
      </c>
      <c r="F11" s="44">
        <v>1</v>
      </c>
      <c r="G11" s="49">
        <v>4.9000000000000002E-2</v>
      </c>
      <c r="H11" s="44">
        <v>4</v>
      </c>
      <c r="I11" s="49">
        <v>7.5999999999999998E-2</v>
      </c>
      <c r="J11" s="44"/>
      <c r="K11" s="49"/>
      <c r="L11" s="44">
        <v>2</v>
      </c>
      <c r="M11" s="49">
        <v>1.9E-2</v>
      </c>
      <c r="N11" s="44"/>
      <c r="O11" s="49"/>
      <c r="P11" s="44"/>
      <c r="Q11" s="49"/>
      <c r="R11" s="44"/>
      <c r="S11" s="49"/>
      <c r="T11" s="44"/>
      <c r="U11" s="49"/>
      <c r="V11" s="44"/>
      <c r="W11" s="51"/>
    </row>
    <row r="12" spans="1:23">
      <c r="A12" s="45" t="s">
        <v>34</v>
      </c>
      <c r="B12" s="44">
        <v>17</v>
      </c>
      <c r="C12" s="48">
        <v>0.223</v>
      </c>
      <c r="D12" s="44">
        <v>12</v>
      </c>
      <c r="E12" s="49">
        <v>0.154</v>
      </c>
      <c r="F12" s="44">
        <v>7</v>
      </c>
      <c r="G12" s="49">
        <v>8.5999999999999993E-2</v>
      </c>
      <c r="H12" s="44">
        <v>8</v>
      </c>
      <c r="I12" s="49">
        <v>4.2000000000000003E-2</v>
      </c>
      <c r="J12" s="44">
        <v>1</v>
      </c>
      <c r="K12" s="49">
        <v>2.3E-2</v>
      </c>
      <c r="L12" s="44"/>
      <c r="M12" s="49"/>
      <c r="N12" s="44"/>
      <c r="O12" s="49"/>
      <c r="P12" s="44"/>
      <c r="Q12" s="49"/>
      <c r="R12" s="44"/>
      <c r="S12" s="49"/>
      <c r="T12" s="44"/>
      <c r="U12" s="49"/>
      <c r="V12" s="44"/>
      <c r="W12" s="51"/>
    </row>
    <row r="13" spans="1:23">
      <c r="A13" s="45" t="s">
        <v>79</v>
      </c>
      <c r="B13" s="44">
        <v>14</v>
      </c>
      <c r="C13" s="48">
        <v>0.17100000000000001</v>
      </c>
      <c r="D13" s="44">
        <v>12</v>
      </c>
      <c r="E13" s="49">
        <v>0.188</v>
      </c>
      <c r="F13" s="44">
        <v>5</v>
      </c>
      <c r="G13" s="49">
        <v>5.5E-2</v>
      </c>
      <c r="H13" s="44">
        <v>10</v>
      </c>
      <c r="I13" s="49">
        <v>6.2E-2</v>
      </c>
      <c r="J13" s="44">
        <v>2</v>
      </c>
      <c r="K13" s="49">
        <v>2.5999999999999999E-2</v>
      </c>
      <c r="L13" s="44">
        <v>6</v>
      </c>
      <c r="M13" s="49">
        <v>2.1000000000000001E-2</v>
      </c>
      <c r="N13" s="44"/>
      <c r="O13" s="49"/>
      <c r="P13" s="44"/>
      <c r="Q13" s="49"/>
      <c r="R13" s="44"/>
      <c r="S13" s="49"/>
      <c r="T13" s="44"/>
      <c r="U13" s="49"/>
      <c r="V13" s="44"/>
      <c r="W13" s="51"/>
    </row>
    <row r="14" spans="1:23">
      <c r="A14" s="45" t="s">
        <v>37</v>
      </c>
      <c r="B14" s="44">
        <v>11</v>
      </c>
      <c r="C14" s="48">
        <v>0.16500000000000001</v>
      </c>
      <c r="D14" s="44">
        <v>8</v>
      </c>
      <c r="E14" s="49">
        <v>0.105</v>
      </c>
      <c r="F14" s="44">
        <v>8</v>
      </c>
      <c r="G14" s="49">
        <v>8.2000000000000003E-2</v>
      </c>
      <c r="H14" s="44">
        <v>11</v>
      </c>
      <c r="I14" s="49">
        <v>5.8000000000000003E-2</v>
      </c>
      <c r="J14" s="44">
        <v>2</v>
      </c>
      <c r="K14" s="49">
        <v>3.5999999999999997E-2</v>
      </c>
      <c r="L14" s="44">
        <v>9</v>
      </c>
      <c r="M14" s="49">
        <v>3.4000000000000002E-2</v>
      </c>
      <c r="N14" s="44"/>
      <c r="O14" s="49"/>
      <c r="P14" s="44"/>
      <c r="Q14" s="49"/>
      <c r="R14" s="44"/>
      <c r="S14" s="49"/>
      <c r="T14" s="44"/>
      <c r="U14" s="49"/>
      <c r="V14" s="44"/>
      <c r="W14" s="51"/>
    </row>
    <row r="15" spans="1:23">
      <c r="A15" s="45" t="s">
        <v>41</v>
      </c>
      <c r="B15" s="44">
        <v>2</v>
      </c>
      <c r="C15" s="48">
        <v>0.17100000000000001</v>
      </c>
      <c r="D15" s="44">
        <v>1</v>
      </c>
      <c r="E15" s="49">
        <v>0.105</v>
      </c>
      <c r="F15" s="44">
        <v>1</v>
      </c>
      <c r="G15" s="49">
        <v>0.13200000000000001</v>
      </c>
      <c r="H15" s="44">
        <v>1</v>
      </c>
      <c r="I15" s="49">
        <v>4.3999999999999997E-2</v>
      </c>
      <c r="J15" s="44"/>
      <c r="K15" s="49"/>
      <c r="L15" s="44">
        <v>1</v>
      </c>
      <c r="M15" s="49">
        <v>2.9000000000000001E-2</v>
      </c>
      <c r="N15" s="44"/>
      <c r="O15" s="49"/>
      <c r="P15" s="44"/>
      <c r="Q15" s="49"/>
      <c r="R15" s="44"/>
      <c r="S15" s="49"/>
      <c r="T15" s="44"/>
      <c r="U15" s="49"/>
      <c r="V15" s="44"/>
      <c r="W15" s="51"/>
    </row>
    <row r="16" spans="1:23">
      <c r="A16" s="45" t="s">
        <v>80</v>
      </c>
      <c r="B16" s="44">
        <v>20</v>
      </c>
      <c r="C16" s="48">
        <v>0.13600000000000001</v>
      </c>
      <c r="D16" s="44">
        <v>21</v>
      </c>
      <c r="E16" s="49">
        <v>0.22</v>
      </c>
      <c r="F16" s="44">
        <v>9</v>
      </c>
      <c r="G16" s="49">
        <v>9.7000000000000003E-2</v>
      </c>
      <c r="H16" s="44">
        <f>8+7</f>
        <v>15</v>
      </c>
      <c r="I16" s="49">
        <v>6.8000000000000005E-2</v>
      </c>
      <c r="J16" s="44">
        <v>1</v>
      </c>
      <c r="K16" s="49">
        <v>2.7E-2</v>
      </c>
      <c r="L16" s="44">
        <v>12</v>
      </c>
      <c r="M16" s="49">
        <v>3.1E-2</v>
      </c>
      <c r="N16" s="44"/>
      <c r="O16" s="49"/>
      <c r="P16" s="44"/>
      <c r="Q16" s="49"/>
      <c r="R16" s="44"/>
      <c r="S16" s="49"/>
      <c r="T16" s="44"/>
      <c r="U16" s="49"/>
      <c r="V16" s="44"/>
      <c r="W16" s="51"/>
    </row>
    <row r="17" spans="1:23">
      <c r="A17" s="45" t="s">
        <v>45</v>
      </c>
      <c r="B17" s="44">
        <v>19</v>
      </c>
      <c r="C17" s="48">
        <v>0.155</v>
      </c>
      <c r="D17" s="44">
        <v>21</v>
      </c>
      <c r="E17" s="49">
        <v>0.191</v>
      </c>
      <c r="F17" s="44">
        <v>4</v>
      </c>
      <c r="G17" s="49">
        <v>3.1E-2</v>
      </c>
      <c r="H17" s="44">
        <v>10</v>
      </c>
      <c r="I17" s="49">
        <v>5.1999999999999998E-2</v>
      </c>
      <c r="J17" s="44"/>
      <c r="K17" s="49"/>
      <c r="L17" s="44"/>
      <c r="M17" s="49"/>
      <c r="N17" s="44"/>
      <c r="O17" s="49"/>
      <c r="P17" s="44"/>
      <c r="Q17" s="49"/>
      <c r="R17" s="44"/>
      <c r="S17" s="49"/>
      <c r="T17" s="44"/>
      <c r="U17" s="49"/>
      <c r="V17" s="44"/>
      <c r="W17" s="51"/>
    </row>
    <row r="18" spans="1:23">
      <c r="A18" s="45" t="s">
        <v>49</v>
      </c>
      <c r="B18" s="44">
        <v>1</v>
      </c>
      <c r="C18" s="48">
        <v>0.23400000000000001</v>
      </c>
      <c r="D18" s="44">
        <v>1</v>
      </c>
      <c r="E18" s="49">
        <v>0.19700000000000001</v>
      </c>
      <c r="F18" s="44">
        <v>1</v>
      </c>
      <c r="G18" s="49">
        <v>0.27400000000000002</v>
      </c>
      <c r="H18" s="44">
        <v>1</v>
      </c>
      <c r="I18" s="49">
        <v>4.7E-2</v>
      </c>
      <c r="J18" s="44"/>
      <c r="K18" s="49"/>
      <c r="L18" s="44"/>
      <c r="M18" s="49"/>
      <c r="N18" s="44"/>
      <c r="O18" s="49"/>
      <c r="P18" s="44"/>
      <c r="Q18" s="49"/>
      <c r="R18" s="44"/>
      <c r="S18" s="49"/>
      <c r="T18" s="44"/>
      <c r="U18" s="49"/>
      <c r="V18" s="44"/>
      <c r="W18" s="51"/>
    </row>
    <row r="19" spans="1:23">
      <c r="A19" s="46" t="s">
        <v>68</v>
      </c>
      <c r="B19" s="44"/>
      <c r="C19" s="34"/>
      <c r="D19" s="44"/>
      <c r="E19" s="49"/>
      <c r="F19" s="44"/>
      <c r="G19" s="49"/>
      <c r="H19" s="44"/>
      <c r="I19" s="49"/>
      <c r="J19" s="44"/>
      <c r="K19" s="49"/>
      <c r="L19" s="44"/>
      <c r="M19" s="49"/>
      <c r="N19" s="44"/>
      <c r="O19" s="49"/>
      <c r="P19" s="44"/>
      <c r="Q19" s="49"/>
      <c r="R19" s="44"/>
      <c r="S19" s="49"/>
      <c r="T19" s="44"/>
      <c r="U19" s="49"/>
      <c r="V19" s="44"/>
      <c r="W19" s="51"/>
    </row>
    <row r="20" spans="1:23">
      <c r="A20" s="45" t="s">
        <v>51</v>
      </c>
      <c r="B20" s="44">
        <v>8</v>
      </c>
      <c r="C20" s="48">
        <v>0.27900000000000003</v>
      </c>
      <c r="D20" s="44">
        <v>5</v>
      </c>
      <c r="E20" s="49">
        <v>0.185</v>
      </c>
      <c r="F20" s="44"/>
      <c r="G20" s="49"/>
      <c r="H20" s="44">
        <v>4</v>
      </c>
      <c r="I20" s="49">
        <v>5.3999999999999999E-2</v>
      </c>
      <c r="J20" s="44"/>
      <c r="K20" s="49"/>
      <c r="L20" s="44"/>
      <c r="M20" s="49"/>
      <c r="N20" s="44"/>
      <c r="O20" s="49"/>
      <c r="P20" s="44"/>
      <c r="Q20" s="49"/>
      <c r="R20" s="44"/>
      <c r="S20" s="49"/>
      <c r="T20" s="44"/>
      <c r="U20" s="49"/>
      <c r="V20" s="44"/>
      <c r="W20" s="51"/>
    </row>
    <row r="21" spans="1:23">
      <c r="A21" s="45" t="s">
        <v>52</v>
      </c>
      <c r="B21" s="44">
        <v>3</v>
      </c>
      <c r="C21" s="48">
        <v>0.26100000000000001</v>
      </c>
      <c r="D21" s="44">
        <v>2</v>
      </c>
      <c r="E21" s="49">
        <v>0.14799999999999999</v>
      </c>
      <c r="F21" s="44">
        <v>2</v>
      </c>
      <c r="G21" s="49">
        <v>0.13400000000000001</v>
      </c>
      <c r="H21" s="44">
        <v>1</v>
      </c>
      <c r="I21" s="49">
        <v>4.8000000000000001E-2</v>
      </c>
      <c r="J21" s="44"/>
      <c r="K21" s="49"/>
      <c r="L21" s="44"/>
      <c r="M21" s="49"/>
      <c r="N21" s="44"/>
      <c r="O21" s="49"/>
      <c r="P21" s="44"/>
      <c r="Q21" s="49"/>
      <c r="R21" s="44"/>
      <c r="S21" s="49"/>
      <c r="T21" s="44"/>
      <c r="U21" s="49"/>
      <c r="V21" s="44"/>
      <c r="W21" s="51"/>
    </row>
    <row r="22" spans="1:23">
      <c r="A22" s="45" t="s">
        <v>53</v>
      </c>
      <c r="B22" s="44">
        <v>2</v>
      </c>
      <c r="C22" s="48">
        <v>0.19700000000000001</v>
      </c>
      <c r="D22" s="44">
        <v>2</v>
      </c>
      <c r="E22" s="49">
        <v>0.28799999999999998</v>
      </c>
      <c r="F22" s="44"/>
      <c r="G22" s="49"/>
      <c r="H22" s="44">
        <v>2</v>
      </c>
      <c r="I22" s="49">
        <v>7.0000000000000007E-2</v>
      </c>
      <c r="J22" s="44"/>
      <c r="K22" s="49"/>
      <c r="L22" s="44">
        <v>3</v>
      </c>
      <c r="M22" s="49">
        <v>6.3E-2</v>
      </c>
      <c r="N22" s="44"/>
      <c r="O22" s="49"/>
      <c r="P22" s="44"/>
      <c r="Q22" s="49"/>
      <c r="R22" s="44"/>
      <c r="S22" s="49"/>
      <c r="T22" s="44"/>
      <c r="U22" s="49"/>
      <c r="V22" s="44"/>
      <c r="W22" s="51"/>
    </row>
    <row r="23" spans="1:23">
      <c r="A23" s="45" t="s">
        <v>69</v>
      </c>
      <c r="B23" s="44">
        <v>2</v>
      </c>
      <c r="C23" s="48">
        <v>0.26900000000000002</v>
      </c>
      <c r="D23" s="44">
        <v>1</v>
      </c>
      <c r="E23" s="49">
        <v>9.2999999999999999E-2</v>
      </c>
      <c r="F23" s="44">
        <v>1</v>
      </c>
      <c r="G23" s="49">
        <v>0.13800000000000001</v>
      </c>
      <c r="H23" s="44">
        <v>1</v>
      </c>
      <c r="I23" s="49">
        <v>4.9000000000000002E-2</v>
      </c>
      <c r="J23" s="44"/>
      <c r="K23" s="49"/>
      <c r="L23" s="44"/>
      <c r="M23" s="49"/>
      <c r="N23" s="44"/>
      <c r="O23" s="49"/>
      <c r="P23" s="44"/>
      <c r="Q23" s="49"/>
      <c r="R23" s="44"/>
      <c r="S23" s="49"/>
      <c r="T23" s="44"/>
      <c r="U23" s="49"/>
      <c r="V23" s="44"/>
      <c r="W23" s="51"/>
    </row>
    <row r="24" spans="1:23">
      <c r="A24" s="45" t="s">
        <v>26</v>
      </c>
      <c r="B24" s="44">
        <v>4</v>
      </c>
      <c r="C24" s="48">
        <v>9.8000000000000004E-2</v>
      </c>
      <c r="D24" s="44">
        <v>4</v>
      </c>
      <c r="E24" s="49">
        <v>7.5999999999999998E-2</v>
      </c>
      <c r="F24" s="44">
        <v>4</v>
      </c>
      <c r="G24" s="49">
        <v>9.9000000000000005E-2</v>
      </c>
      <c r="H24" s="44">
        <v>3</v>
      </c>
      <c r="I24" s="49">
        <v>2.4E-2</v>
      </c>
      <c r="J24" s="44"/>
      <c r="K24" s="49"/>
      <c r="L24" s="44">
        <v>1</v>
      </c>
      <c r="M24" s="49">
        <v>5.0000000000000001E-3</v>
      </c>
      <c r="N24" s="44"/>
      <c r="O24" s="49"/>
      <c r="P24" s="44"/>
      <c r="Q24" s="49"/>
      <c r="R24" s="44"/>
      <c r="S24" s="49"/>
      <c r="T24" s="44"/>
      <c r="U24" s="49"/>
      <c r="V24" s="44"/>
      <c r="W24" s="51"/>
    </row>
    <row r="25" spans="1:23">
      <c r="A25" s="45" t="s">
        <v>30</v>
      </c>
      <c r="B25" s="44">
        <v>9</v>
      </c>
      <c r="C25" s="48">
        <v>0.14599999999999999</v>
      </c>
      <c r="D25" s="44">
        <v>15</v>
      </c>
      <c r="E25" s="49">
        <v>0.26100000000000001</v>
      </c>
      <c r="F25" s="44">
        <v>3</v>
      </c>
      <c r="G25" s="49">
        <v>5.8000000000000003E-2</v>
      </c>
      <c r="H25" s="44">
        <v>5</v>
      </c>
      <c r="I25" s="49">
        <v>3.7999999999999999E-2</v>
      </c>
      <c r="J25" s="44">
        <v>1</v>
      </c>
      <c r="K25" s="49">
        <v>2.4E-2</v>
      </c>
      <c r="L25" s="44">
        <v>4</v>
      </c>
      <c r="M25" s="49">
        <v>2.1000000000000001E-2</v>
      </c>
      <c r="N25" s="44"/>
      <c r="O25" s="49"/>
      <c r="P25" s="44"/>
      <c r="Q25" s="49"/>
      <c r="R25" s="44"/>
      <c r="S25" s="49"/>
      <c r="T25" s="44">
        <v>2</v>
      </c>
      <c r="U25" s="49">
        <v>5.7000000000000002E-3</v>
      </c>
      <c r="V25" s="44"/>
      <c r="W25" s="51"/>
    </row>
    <row r="26" spans="1:23">
      <c r="A26" s="45" t="s">
        <v>55</v>
      </c>
      <c r="B26" s="44">
        <v>1</v>
      </c>
      <c r="C26" s="48">
        <v>0.159</v>
      </c>
      <c r="D26" s="44">
        <v>1</v>
      </c>
      <c r="E26" s="49">
        <v>0.187</v>
      </c>
      <c r="F26" s="44">
        <v>1</v>
      </c>
      <c r="G26" s="49">
        <v>0.155</v>
      </c>
      <c r="H26" s="44">
        <v>1</v>
      </c>
      <c r="I26" s="49">
        <v>8.4000000000000005E-2</v>
      </c>
      <c r="J26" s="44"/>
      <c r="K26" s="49"/>
      <c r="L26" s="44"/>
      <c r="M26" s="49"/>
      <c r="N26" s="44"/>
      <c r="O26" s="49"/>
      <c r="P26" s="44"/>
      <c r="Q26" s="49"/>
      <c r="R26" s="44"/>
      <c r="S26" s="49"/>
      <c r="T26" s="44"/>
      <c r="U26" s="49"/>
      <c r="V26" s="44"/>
      <c r="W26" s="51"/>
    </row>
    <row r="27" spans="1:23">
      <c r="A27" s="45" t="s">
        <v>31</v>
      </c>
      <c r="B27" s="44">
        <v>3</v>
      </c>
      <c r="C27" s="48">
        <v>0.23200000000000001</v>
      </c>
      <c r="D27" s="44">
        <v>3</v>
      </c>
      <c r="E27" s="49">
        <v>0.184</v>
      </c>
      <c r="F27" s="44"/>
      <c r="G27" s="49"/>
      <c r="H27" s="44">
        <v>1</v>
      </c>
      <c r="I27" s="49">
        <v>2.8000000000000001E-2</v>
      </c>
      <c r="J27" s="44"/>
      <c r="K27" s="49"/>
      <c r="L27" s="44"/>
      <c r="M27" s="49"/>
      <c r="N27" s="44"/>
      <c r="O27" s="49"/>
      <c r="P27" s="44"/>
      <c r="Q27" s="49"/>
      <c r="R27" s="44"/>
      <c r="S27" s="49"/>
      <c r="T27" s="44"/>
      <c r="U27" s="49"/>
      <c r="V27" s="44"/>
      <c r="W27" s="51"/>
    </row>
    <row r="28" spans="1:23">
      <c r="A28" s="45" t="s">
        <v>56</v>
      </c>
      <c r="B28" s="44">
        <v>3</v>
      </c>
      <c r="C28" s="48">
        <v>2.04</v>
      </c>
      <c r="D28" s="44">
        <v>2</v>
      </c>
      <c r="E28" s="49">
        <v>6.7000000000000004E-2</v>
      </c>
      <c r="F28" s="44">
        <v>1</v>
      </c>
      <c r="G28" s="49">
        <v>0.18</v>
      </c>
      <c r="H28" s="44">
        <v>1</v>
      </c>
      <c r="I28" s="49">
        <v>3.1E-2</v>
      </c>
      <c r="J28" s="44"/>
      <c r="K28" s="49"/>
      <c r="L28" s="44"/>
      <c r="M28" s="49"/>
      <c r="N28" s="44"/>
      <c r="O28" s="49"/>
      <c r="P28" s="44"/>
      <c r="Q28" s="49"/>
      <c r="R28" s="44"/>
      <c r="S28" s="49"/>
      <c r="T28" s="44"/>
      <c r="U28" s="49"/>
      <c r="V28" s="44"/>
      <c r="W28" s="51"/>
    </row>
    <row r="29" spans="1:23">
      <c r="A29" s="45" t="s">
        <v>57</v>
      </c>
      <c r="B29" s="44">
        <v>0</v>
      </c>
      <c r="C29" s="48"/>
      <c r="D29" s="44">
        <v>1</v>
      </c>
      <c r="E29" s="49">
        <v>0.13800000000000001</v>
      </c>
      <c r="F29" s="44">
        <v>1</v>
      </c>
      <c r="G29" s="49">
        <v>0.21</v>
      </c>
      <c r="H29" s="44">
        <v>1</v>
      </c>
      <c r="I29" s="49">
        <v>6.4000000000000001E-2</v>
      </c>
      <c r="J29" s="44"/>
      <c r="K29" s="49"/>
      <c r="L29" s="44"/>
      <c r="M29" s="49"/>
      <c r="N29" s="44"/>
      <c r="O29" s="49"/>
      <c r="P29" s="44"/>
      <c r="Q29" s="49"/>
      <c r="R29" s="44"/>
      <c r="S29" s="49"/>
      <c r="T29" s="44"/>
      <c r="U29" s="49"/>
      <c r="V29" s="44"/>
      <c r="W29" s="51"/>
    </row>
    <row r="30" spans="1:23">
      <c r="A30" s="45" t="s">
        <v>33</v>
      </c>
      <c r="B30" s="44">
        <v>3</v>
      </c>
      <c r="C30" s="48">
        <v>0.26300000000000001</v>
      </c>
      <c r="D30" s="44">
        <v>2</v>
      </c>
      <c r="E30" s="49">
        <v>0.11799999999999999</v>
      </c>
      <c r="F30" s="44"/>
      <c r="G30" s="49"/>
      <c r="H30" s="44">
        <v>1</v>
      </c>
      <c r="I30" s="49">
        <v>2.3E-2</v>
      </c>
      <c r="J30" s="44"/>
      <c r="K30" s="49"/>
      <c r="L30" s="44">
        <v>1</v>
      </c>
      <c r="M30" s="49">
        <v>0.01</v>
      </c>
      <c r="N30" s="44"/>
      <c r="O30" s="49"/>
      <c r="P30" s="44"/>
      <c r="Q30" s="49"/>
      <c r="R30" s="44"/>
      <c r="S30" s="49"/>
      <c r="T30" s="44"/>
      <c r="U30" s="49"/>
      <c r="V30" s="44"/>
      <c r="W30" s="51"/>
    </row>
    <row r="31" spans="1:23">
      <c r="A31" s="45" t="s">
        <v>61</v>
      </c>
      <c r="B31" s="44">
        <v>3</v>
      </c>
      <c r="C31" s="48">
        <v>0.154</v>
      </c>
      <c r="D31" s="44">
        <v>2</v>
      </c>
      <c r="E31" s="49">
        <v>0.107</v>
      </c>
      <c r="F31" s="44">
        <v>1</v>
      </c>
      <c r="G31" s="49">
        <v>5.0999999999999997E-2</v>
      </c>
      <c r="H31" s="44">
        <v>1</v>
      </c>
      <c r="I31" s="49">
        <v>2.7E-2</v>
      </c>
      <c r="J31" s="44"/>
      <c r="K31" s="49"/>
      <c r="L31" s="44"/>
      <c r="M31" s="49"/>
      <c r="N31" s="44"/>
      <c r="O31" s="49"/>
      <c r="P31" s="44"/>
      <c r="Q31" s="49"/>
      <c r="R31" s="44"/>
      <c r="S31" s="49"/>
      <c r="T31" s="44"/>
      <c r="U31" s="49"/>
      <c r="V31" s="44"/>
      <c r="W31" s="51"/>
    </row>
    <row r="32" spans="1:23">
      <c r="A32" s="45" t="s">
        <v>70</v>
      </c>
      <c r="B32" s="44">
        <v>2</v>
      </c>
      <c r="C32" s="48">
        <v>4.7E-2</v>
      </c>
      <c r="D32" s="44">
        <v>2</v>
      </c>
      <c r="E32" s="49">
        <v>6.8000000000000005E-2</v>
      </c>
      <c r="F32" s="44"/>
      <c r="G32" s="49"/>
      <c r="H32" s="44">
        <v>1</v>
      </c>
      <c r="I32" s="49">
        <v>8.0000000000000002E-3</v>
      </c>
      <c r="J32" s="44"/>
      <c r="K32" s="49"/>
      <c r="L32" s="44">
        <v>1</v>
      </c>
      <c r="M32" s="49">
        <v>1.2E-2</v>
      </c>
      <c r="N32" s="44"/>
      <c r="O32" s="49"/>
      <c r="P32" s="44"/>
      <c r="Q32" s="49"/>
      <c r="R32" s="44"/>
      <c r="S32" s="49"/>
      <c r="T32" s="44"/>
      <c r="U32" s="49"/>
      <c r="V32" s="44"/>
      <c r="W32" s="51"/>
    </row>
    <row r="33" spans="1:23">
      <c r="A33" s="45" t="s">
        <v>38</v>
      </c>
      <c r="B33" s="44">
        <v>10</v>
      </c>
      <c r="C33" s="48">
        <v>0.27500000000000002</v>
      </c>
      <c r="D33" s="44">
        <v>4</v>
      </c>
      <c r="E33" s="49">
        <v>0.125</v>
      </c>
      <c r="F33" s="44">
        <v>1</v>
      </c>
      <c r="G33" s="49">
        <v>3.6999999999999998E-2</v>
      </c>
      <c r="H33" s="44">
        <v>4</v>
      </c>
      <c r="I33" s="49">
        <v>4.7E-2</v>
      </c>
      <c r="J33" s="44"/>
      <c r="K33" s="49"/>
      <c r="L33" s="44"/>
      <c r="M33" s="49"/>
      <c r="N33" s="44"/>
      <c r="O33" s="49"/>
      <c r="P33" s="44"/>
      <c r="Q33" s="49"/>
      <c r="R33" s="44"/>
      <c r="S33" s="49"/>
      <c r="T33" s="44"/>
      <c r="U33" s="49"/>
      <c r="V33" s="44"/>
      <c r="W33" s="51"/>
    </row>
    <row r="34" spans="1:23">
      <c r="A34" s="45" t="s">
        <v>39</v>
      </c>
      <c r="B34" s="44">
        <v>3</v>
      </c>
      <c r="C34" s="48">
        <v>0.151</v>
      </c>
      <c r="D34" s="44">
        <v>3</v>
      </c>
      <c r="E34" s="49">
        <v>0.16600000000000001</v>
      </c>
      <c r="F34" s="44">
        <v>1</v>
      </c>
      <c r="G34" s="49">
        <v>6.8000000000000005E-2</v>
      </c>
      <c r="H34" s="44">
        <v>2</v>
      </c>
      <c r="I34" s="49">
        <v>4.2999999999999997E-2</v>
      </c>
      <c r="J34" s="44"/>
      <c r="K34" s="49"/>
      <c r="L34" s="44"/>
      <c r="M34" s="49"/>
      <c r="N34" s="44"/>
      <c r="O34" s="49"/>
      <c r="P34" s="44"/>
      <c r="Q34" s="49"/>
      <c r="R34" s="44"/>
      <c r="S34" s="49"/>
      <c r="T34" s="44"/>
      <c r="U34" s="49"/>
      <c r="V34" s="44"/>
      <c r="W34" s="51"/>
    </row>
    <row r="35" spans="1:23">
      <c r="A35" s="45" t="s">
        <v>62</v>
      </c>
      <c r="B35" s="44">
        <v>2</v>
      </c>
      <c r="C35" s="48">
        <v>0.23200000000000001</v>
      </c>
      <c r="D35" s="44">
        <v>1</v>
      </c>
      <c r="E35" s="49">
        <v>0.17699999999999999</v>
      </c>
      <c r="F35" s="44">
        <v>1</v>
      </c>
      <c r="G35" s="49">
        <v>2.9999999999999997E-4</v>
      </c>
      <c r="H35" s="44"/>
      <c r="I35" s="34"/>
      <c r="J35" s="44"/>
      <c r="K35" s="49"/>
      <c r="L35" s="44"/>
      <c r="M35" s="49"/>
      <c r="N35" s="44"/>
      <c r="O35" s="49"/>
      <c r="P35" s="44"/>
      <c r="Q35" s="49"/>
      <c r="R35" s="44"/>
      <c r="S35" s="49"/>
      <c r="T35" s="44"/>
      <c r="U35" s="49"/>
      <c r="V35" s="44"/>
      <c r="W35" s="51"/>
    </row>
    <row r="36" spans="1:23">
      <c r="A36" s="45" t="s">
        <v>40</v>
      </c>
      <c r="B36" s="44">
        <v>7</v>
      </c>
      <c r="C36" s="48">
        <v>0.24099999999999999</v>
      </c>
      <c r="D36" s="44">
        <v>5</v>
      </c>
      <c r="E36" s="49">
        <v>0.14000000000000001</v>
      </c>
      <c r="F36" s="44">
        <v>3</v>
      </c>
      <c r="G36" s="49">
        <v>0.11899999999999999</v>
      </c>
      <c r="H36" s="44">
        <v>4</v>
      </c>
      <c r="I36" s="49">
        <v>6.0999999999999999E-2</v>
      </c>
      <c r="J36" s="44"/>
      <c r="K36" s="49"/>
      <c r="L36" s="44"/>
      <c r="M36" s="49"/>
      <c r="N36" s="44"/>
      <c r="O36" s="49"/>
      <c r="P36" s="44"/>
      <c r="Q36" s="49"/>
      <c r="R36" s="44"/>
      <c r="S36" s="49"/>
      <c r="T36" s="44"/>
      <c r="U36" s="49"/>
      <c r="V36" s="44"/>
      <c r="W36" s="51"/>
    </row>
    <row r="37" spans="1:23">
      <c r="A37" s="45" t="s">
        <v>42</v>
      </c>
      <c r="B37" s="44">
        <v>4</v>
      </c>
      <c r="C37" s="48">
        <v>0.248</v>
      </c>
      <c r="D37" s="44">
        <v>3</v>
      </c>
      <c r="E37" s="49">
        <v>0.14899999999999999</v>
      </c>
      <c r="F37" s="44">
        <v>1</v>
      </c>
      <c r="G37" s="49">
        <v>0.128</v>
      </c>
      <c r="H37" s="44">
        <v>4</v>
      </c>
      <c r="I37" s="49">
        <v>7.0999999999999994E-2</v>
      </c>
      <c r="J37" s="44"/>
      <c r="K37" s="49"/>
      <c r="L37" s="44">
        <v>1</v>
      </c>
      <c r="M37" s="49">
        <v>1.2999999999999999E-2</v>
      </c>
      <c r="N37" s="44"/>
      <c r="O37" s="49"/>
      <c r="P37" s="44"/>
      <c r="Q37" s="49"/>
      <c r="R37" s="44"/>
      <c r="S37" s="49"/>
      <c r="T37" s="44"/>
      <c r="U37" s="49"/>
      <c r="V37" s="44"/>
      <c r="W37" s="51"/>
    </row>
    <row r="38" spans="1:23">
      <c r="A38" s="45" t="s">
        <v>71</v>
      </c>
      <c r="B38" s="44">
        <v>24</v>
      </c>
      <c r="C38" s="48">
        <v>0.25700000000000001</v>
      </c>
      <c r="D38" s="44">
        <v>18</v>
      </c>
      <c r="E38" s="49">
        <v>0.17599999999999999</v>
      </c>
      <c r="F38" s="44">
        <v>11</v>
      </c>
      <c r="G38" s="49">
        <v>8.7999999999999995E-2</v>
      </c>
      <c r="H38" s="44">
        <v>9</v>
      </c>
      <c r="I38" s="49">
        <v>3.7999999999999999E-2</v>
      </c>
      <c r="J38" s="44"/>
      <c r="K38" s="49"/>
      <c r="L38" s="44">
        <v>1</v>
      </c>
      <c r="M38" s="49">
        <v>1.0999999999999999E-2</v>
      </c>
      <c r="N38" s="44"/>
      <c r="O38" s="49"/>
      <c r="P38" s="44"/>
      <c r="Q38" s="49"/>
      <c r="R38" s="44"/>
      <c r="S38" s="49"/>
      <c r="T38" s="44"/>
      <c r="U38" s="49"/>
      <c r="V38" s="44"/>
      <c r="W38" s="51"/>
    </row>
    <row r="39" spans="1:23">
      <c r="A39" s="45" t="s">
        <v>63</v>
      </c>
      <c r="B39" s="44">
        <v>1</v>
      </c>
      <c r="C39" s="48">
        <v>0.15</v>
      </c>
      <c r="D39" s="44">
        <v>1</v>
      </c>
      <c r="E39" s="49">
        <v>0.127</v>
      </c>
      <c r="F39" s="44"/>
      <c r="G39" s="49"/>
      <c r="H39" s="44">
        <v>1</v>
      </c>
      <c r="I39" s="49">
        <v>4.5999999999999999E-2</v>
      </c>
      <c r="J39" s="44"/>
      <c r="K39" s="49"/>
      <c r="L39" s="44"/>
      <c r="M39" s="49"/>
      <c r="N39" s="44"/>
      <c r="O39" s="49"/>
      <c r="P39" s="44"/>
      <c r="Q39" s="49"/>
      <c r="R39" s="44"/>
      <c r="S39" s="49"/>
      <c r="T39" s="44"/>
      <c r="U39" s="49"/>
      <c r="V39" s="44"/>
      <c r="W39" s="51"/>
    </row>
    <row r="40" spans="1:23">
      <c r="A40" s="45" t="s">
        <v>44</v>
      </c>
      <c r="B40" s="44">
        <v>2</v>
      </c>
      <c r="C40" s="48">
        <v>0.27500000000000002</v>
      </c>
      <c r="D40" s="44">
        <v>1</v>
      </c>
      <c r="E40" s="49">
        <v>8.5000000000000006E-2</v>
      </c>
      <c r="F40" s="44">
        <v>1</v>
      </c>
      <c r="G40" s="49">
        <v>8.3000000000000004E-2</v>
      </c>
      <c r="H40" s="44">
        <v>1</v>
      </c>
      <c r="I40" s="49">
        <v>3.4000000000000002E-2</v>
      </c>
      <c r="J40" s="44"/>
      <c r="K40" s="49"/>
      <c r="L40" s="44"/>
      <c r="M40" s="49"/>
      <c r="N40" s="44"/>
      <c r="O40" s="49"/>
      <c r="P40" s="44"/>
      <c r="Q40" s="49"/>
      <c r="R40" s="44"/>
      <c r="S40" s="49"/>
      <c r="T40" s="44"/>
      <c r="U40" s="49"/>
      <c r="V40" s="44"/>
      <c r="W40" s="51"/>
    </row>
    <row r="41" spans="1:23">
      <c r="A41" s="45" t="s">
        <v>64</v>
      </c>
      <c r="B41" s="44">
        <v>1</v>
      </c>
      <c r="C41" s="48">
        <v>0.153</v>
      </c>
      <c r="D41" s="44">
        <v>1</v>
      </c>
      <c r="E41" s="49">
        <v>0.161</v>
      </c>
      <c r="F41" s="44">
        <v>1</v>
      </c>
      <c r="G41" s="49">
        <v>0.154</v>
      </c>
      <c r="H41" s="44">
        <v>1</v>
      </c>
      <c r="I41" s="49">
        <v>4.7E-2</v>
      </c>
      <c r="J41" s="44"/>
      <c r="K41" s="49"/>
      <c r="L41" s="44"/>
      <c r="M41" s="49"/>
      <c r="N41" s="44"/>
      <c r="O41" s="49"/>
      <c r="P41" s="44"/>
      <c r="Q41" s="49"/>
      <c r="R41" s="44"/>
      <c r="S41" s="49"/>
      <c r="T41" s="44"/>
      <c r="U41" s="49"/>
      <c r="V41" s="44"/>
      <c r="W41" s="51"/>
    </row>
    <row r="42" spans="1:23">
      <c r="A42" s="45" t="s">
        <v>65</v>
      </c>
      <c r="B42" s="44">
        <v>2</v>
      </c>
      <c r="C42" s="48">
        <v>0.27100000000000002</v>
      </c>
      <c r="D42" s="44">
        <v>1</v>
      </c>
      <c r="E42" s="49">
        <v>0.124</v>
      </c>
      <c r="F42" s="44"/>
      <c r="G42" s="49"/>
      <c r="H42" s="44">
        <v>1</v>
      </c>
      <c r="I42" s="49">
        <v>2.9000000000000001E-2</v>
      </c>
      <c r="J42" s="44"/>
      <c r="K42" s="49"/>
      <c r="L42" s="44"/>
      <c r="M42" s="49"/>
      <c r="N42" s="44"/>
      <c r="O42" s="49"/>
      <c r="P42" s="44"/>
      <c r="Q42" s="49"/>
      <c r="R42" s="44"/>
      <c r="S42" s="49"/>
      <c r="T42" s="44"/>
      <c r="U42" s="49"/>
      <c r="V42" s="44"/>
      <c r="W42" s="51"/>
    </row>
    <row r="43" spans="1:23">
      <c r="A43" s="45" t="s">
        <v>46</v>
      </c>
      <c r="B43" s="44">
        <v>1</v>
      </c>
      <c r="C43" s="48">
        <v>0.10299999999999999</v>
      </c>
      <c r="D43" s="44">
        <v>2</v>
      </c>
      <c r="E43" s="49">
        <v>0.218</v>
      </c>
      <c r="F43" s="44"/>
      <c r="G43" s="49"/>
      <c r="H43" s="44"/>
      <c r="I43" s="49"/>
      <c r="J43" s="44"/>
      <c r="K43" s="49"/>
      <c r="L43" s="44">
        <v>1</v>
      </c>
      <c r="M43" s="49">
        <v>2.9000000000000001E-2</v>
      </c>
      <c r="N43" s="44"/>
      <c r="O43" s="49"/>
      <c r="P43" s="44"/>
      <c r="Q43" s="49"/>
      <c r="R43" s="44"/>
      <c r="S43" s="49"/>
      <c r="T43" s="44"/>
      <c r="U43" s="49"/>
      <c r="V43" s="44"/>
      <c r="W43" s="51"/>
    </row>
    <row r="44" spans="1:23">
      <c r="A44" s="45" t="s">
        <v>47</v>
      </c>
      <c r="B44" s="44">
        <v>11</v>
      </c>
      <c r="C44" s="48">
        <v>0.21099999999999999</v>
      </c>
      <c r="D44" s="44">
        <v>5</v>
      </c>
      <c r="E44" s="49">
        <v>9.5000000000000001E-2</v>
      </c>
      <c r="F44" s="44">
        <v>5</v>
      </c>
      <c r="G44" s="49">
        <v>9.1999999999999998E-2</v>
      </c>
      <c r="H44" s="44">
        <v>10</v>
      </c>
      <c r="I44" s="49">
        <v>6.4000000000000001E-2</v>
      </c>
      <c r="J44" s="44">
        <v>1</v>
      </c>
      <c r="K44" s="49">
        <v>3.3000000000000002E-2</v>
      </c>
      <c r="L44" s="44"/>
      <c r="M44" s="49"/>
      <c r="N44" s="44"/>
      <c r="O44" s="49"/>
      <c r="P44" s="44"/>
      <c r="Q44" s="49"/>
      <c r="R44" s="44"/>
      <c r="S44" s="49"/>
      <c r="T44" s="44"/>
      <c r="U44" s="49"/>
      <c r="V44" s="44"/>
      <c r="W44" s="51"/>
    </row>
    <row r="45" spans="1:23">
      <c r="A45" s="45" t="s">
        <v>48</v>
      </c>
      <c r="B45" s="44">
        <v>10</v>
      </c>
      <c r="C45" s="48">
        <v>0.155</v>
      </c>
      <c r="D45" s="44">
        <v>9</v>
      </c>
      <c r="E45" s="49">
        <v>0.151</v>
      </c>
      <c r="F45" s="44">
        <v>4</v>
      </c>
      <c r="G45" s="49">
        <v>8.5000000000000006E-2</v>
      </c>
      <c r="H45" s="44">
        <v>5</v>
      </c>
      <c r="I45" s="49">
        <v>5.5E-2</v>
      </c>
      <c r="J45" s="44">
        <v>1</v>
      </c>
      <c r="K45" s="49">
        <v>2.5999999999999999E-2</v>
      </c>
      <c r="L45" s="44">
        <v>4</v>
      </c>
      <c r="M45" s="49">
        <v>2.4E-2</v>
      </c>
      <c r="N45" s="44"/>
      <c r="O45" s="49"/>
      <c r="P45" s="44"/>
      <c r="Q45" s="49"/>
      <c r="R45" s="44"/>
      <c r="S45" s="49"/>
      <c r="T45" s="44"/>
      <c r="U45" s="49"/>
      <c r="V45" s="44"/>
      <c r="W45" s="51"/>
    </row>
    <row r="46" spans="1:23">
      <c r="A46" s="43" t="s">
        <v>81</v>
      </c>
      <c r="B46" s="44"/>
      <c r="C46" s="48"/>
      <c r="D46" s="44"/>
      <c r="E46" s="49"/>
      <c r="F46" s="44"/>
      <c r="G46" s="49"/>
      <c r="H46" s="44"/>
      <c r="I46" s="49"/>
      <c r="J46" s="44"/>
      <c r="K46" s="49"/>
      <c r="L46" s="44"/>
      <c r="M46" s="49"/>
      <c r="N46" s="44"/>
      <c r="O46" s="49"/>
      <c r="P46" s="44"/>
      <c r="Q46" s="49"/>
      <c r="R46" s="44"/>
      <c r="S46" s="49"/>
      <c r="T46" s="44"/>
      <c r="U46" s="49"/>
      <c r="V46" s="44"/>
      <c r="W46" s="51"/>
    </row>
    <row r="47" spans="1:23">
      <c r="A47" s="45" t="s">
        <v>82</v>
      </c>
      <c r="B47" s="44">
        <v>8</v>
      </c>
      <c r="C47" s="48">
        <v>0.25800000000000001</v>
      </c>
      <c r="D47" s="44">
        <v>5</v>
      </c>
      <c r="E47" s="49">
        <v>0.19800000000000001</v>
      </c>
      <c r="F47" s="44">
        <v>1</v>
      </c>
      <c r="G47" s="49">
        <v>4.4999999999999998E-2</v>
      </c>
      <c r="H47" s="44">
        <v>3</v>
      </c>
      <c r="I47" s="49">
        <v>5.0999999999999997E-2</v>
      </c>
      <c r="J47" s="44"/>
      <c r="K47" s="49"/>
      <c r="L47" s="44">
        <v>3</v>
      </c>
      <c r="M47" s="49">
        <v>3.9E-2</v>
      </c>
      <c r="N47" s="44"/>
      <c r="O47" s="49"/>
      <c r="P47" s="44"/>
      <c r="Q47" s="49"/>
      <c r="R47" s="44"/>
      <c r="S47" s="49"/>
      <c r="T47" s="44"/>
      <c r="U47" s="49"/>
      <c r="V47" s="44"/>
      <c r="W47" s="51"/>
    </row>
    <row r="48" spans="1:23">
      <c r="A48" s="45" t="s">
        <v>54</v>
      </c>
      <c r="B48" s="44">
        <v>2</v>
      </c>
      <c r="C48" s="48">
        <v>0.316</v>
      </c>
      <c r="D48" s="44"/>
      <c r="E48" s="49"/>
      <c r="F48" s="44"/>
      <c r="G48" s="49"/>
      <c r="H48" s="44"/>
      <c r="I48" s="49"/>
      <c r="J48" s="44"/>
      <c r="K48" s="49"/>
      <c r="L48" s="44"/>
      <c r="M48" s="49"/>
      <c r="N48" s="44"/>
      <c r="O48" s="49"/>
      <c r="P48" s="44"/>
      <c r="Q48" s="49"/>
      <c r="R48" s="44"/>
      <c r="S48" s="49"/>
      <c r="T48" s="44"/>
      <c r="U48" s="49"/>
      <c r="V48" s="44"/>
      <c r="W48" s="51"/>
    </row>
    <row r="49" spans="1:23">
      <c r="A49" s="45" t="s">
        <v>58</v>
      </c>
      <c r="B49" s="44">
        <v>1</v>
      </c>
      <c r="C49" s="48">
        <v>0.443</v>
      </c>
      <c r="D49" s="44"/>
      <c r="E49" s="49"/>
      <c r="F49" s="44"/>
      <c r="G49" s="49"/>
      <c r="H49" s="44"/>
      <c r="I49" s="49"/>
      <c r="J49" s="44"/>
      <c r="K49" s="49"/>
      <c r="L49" s="44"/>
      <c r="M49" s="49"/>
      <c r="N49" s="44"/>
      <c r="O49" s="49"/>
      <c r="P49" s="44"/>
      <c r="Q49" s="49"/>
      <c r="R49" s="44"/>
      <c r="S49" s="49"/>
      <c r="T49" s="44"/>
      <c r="U49" s="49"/>
      <c r="V49" s="44"/>
      <c r="W49" s="51"/>
    </row>
    <row r="50" spans="1:23">
      <c r="A50" s="45" t="s">
        <v>59</v>
      </c>
      <c r="B50" s="44">
        <v>1</v>
      </c>
      <c r="C50" s="48">
        <v>0.23300000000000001</v>
      </c>
      <c r="D50" s="44">
        <v>1</v>
      </c>
      <c r="E50" s="49">
        <v>0.22800000000000001</v>
      </c>
      <c r="F50" s="44"/>
      <c r="G50" s="49"/>
      <c r="H50" s="44"/>
      <c r="I50" s="49"/>
      <c r="J50" s="44"/>
      <c r="K50" s="49"/>
      <c r="L50" s="44"/>
      <c r="M50" s="49"/>
      <c r="N50" s="44"/>
      <c r="O50" s="49"/>
      <c r="P50" s="44"/>
      <c r="Q50" s="49"/>
      <c r="R50" s="44"/>
      <c r="S50" s="49"/>
      <c r="T50" s="44"/>
      <c r="U50" s="49"/>
      <c r="V50" s="44"/>
      <c r="W50" s="51"/>
    </row>
    <row r="51" spans="1:23">
      <c r="A51" s="45" t="s">
        <v>60</v>
      </c>
      <c r="B51" s="44"/>
      <c r="C51" s="48"/>
      <c r="D51" s="44"/>
      <c r="E51" s="49"/>
      <c r="F51" s="44"/>
      <c r="G51" s="49"/>
      <c r="H51" s="44"/>
      <c r="I51" s="49"/>
      <c r="J51" s="44"/>
      <c r="K51" s="49"/>
      <c r="L51" s="44"/>
      <c r="M51" s="49"/>
      <c r="N51" s="44"/>
      <c r="O51" s="49"/>
      <c r="P51" s="44"/>
      <c r="Q51" s="49"/>
      <c r="R51" s="44"/>
      <c r="S51" s="49"/>
      <c r="T51" s="44"/>
      <c r="U51" s="49"/>
      <c r="V51" s="44"/>
      <c r="W51" s="51"/>
    </row>
    <row r="52" spans="1:23">
      <c r="A52" s="45" t="s">
        <v>66</v>
      </c>
      <c r="B52" s="44">
        <v>1</v>
      </c>
      <c r="C52" s="48">
        <v>0.17799999999999999</v>
      </c>
      <c r="D52" s="44">
        <v>1</v>
      </c>
      <c r="E52" s="49">
        <v>0.26400000000000001</v>
      </c>
      <c r="F52" s="44">
        <v>1</v>
      </c>
      <c r="G52" s="49">
        <v>2.9000000000000001E-2</v>
      </c>
      <c r="H52" s="44">
        <v>1</v>
      </c>
      <c r="I52" s="49">
        <v>5.3999999999999999E-2</v>
      </c>
      <c r="J52" s="44"/>
      <c r="K52" s="49"/>
      <c r="L52" s="44"/>
      <c r="M52" s="49"/>
      <c r="N52" s="44"/>
      <c r="O52" s="49"/>
      <c r="P52" s="44"/>
      <c r="Q52" s="49"/>
      <c r="R52" s="44"/>
      <c r="S52" s="49"/>
      <c r="T52" s="44"/>
      <c r="U52" s="49"/>
      <c r="V52" s="44"/>
      <c r="W52" s="51"/>
    </row>
    <row r="53" spans="1:23">
      <c r="A53" s="45" t="s">
        <v>67</v>
      </c>
      <c r="B53" s="44">
        <v>2</v>
      </c>
      <c r="C53" s="48">
        <v>0.23599999999999999</v>
      </c>
      <c r="D53" s="44"/>
      <c r="E53" s="49"/>
      <c r="F53" s="44"/>
      <c r="G53" s="49"/>
      <c r="H53" s="44">
        <v>1</v>
      </c>
      <c r="I53" s="49">
        <v>2.4E-2</v>
      </c>
      <c r="J53" s="44"/>
      <c r="K53" s="49"/>
      <c r="L53" s="44"/>
      <c r="M53" s="49"/>
      <c r="N53" s="44"/>
      <c r="O53" s="49"/>
      <c r="P53" s="44"/>
      <c r="Q53" s="49"/>
      <c r="R53" s="44"/>
      <c r="S53" s="49"/>
      <c r="T53" s="44"/>
      <c r="U53" s="49"/>
      <c r="V53" s="44"/>
      <c r="W53" s="51"/>
    </row>
  </sheetData>
  <mergeCells count="13">
    <mergeCell ref="P2:Q2"/>
    <mergeCell ref="R2:S2"/>
    <mergeCell ref="T2:U2"/>
    <mergeCell ref="V2:W2"/>
    <mergeCell ref="B1:W1"/>
    <mergeCell ref="A1:A2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2020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</dc:creator>
  <cp:lastModifiedBy>Лебедева</cp:lastModifiedBy>
  <dcterms:created xsi:type="dcterms:W3CDTF">2022-05-26T06:51:35Z</dcterms:created>
  <dcterms:modified xsi:type="dcterms:W3CDTF">2022-05-26T07:29:03Z</dcterms:modified>
</cp:coreProperties>
</file>